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адеждинка\"/>
    </mc:Choice>
  </mc:AlternateContent>
  <bookViews>
    <workbookView xWindow="0" yWindow="0" windowWidth="20490" windowHeight="7755"/>
  </bookViews>
  <sheets>
    <sheet name="прил1" sheetId="1" r:id="rId1"/>
    <sheet name="прил2" sheetId="2" r:id="rId2"/>
    <sheet name="прил3" sheetId="3" r:id="rId3"/>
    <sheet name="прил7" sheetId="4" r:id="rId4"/>
    <sheet name="прил8" sheetId="5" r:id="rId5"/>
  </sheets>
  <calcPr calcId="152511"/>
</workbook>
</file>

<file path=xl/calcChain.xml><?xml version="1.0" encoding="utf-8"?>
<calcChain xmlns="http://schemas.openxmlformats.org/spreadsheetml/2006/main">
  <c r="Z91" i="5" l="1"/>
  <c r="Z90" i="5"/>
  <c r="Z89" i="5"/>
  <c r="Y91" i="5"/>
  <c r="Y90" i="5"/>
  <c r="Y89" i="5"/>
  <c r="Y88" i="5"/>
  <c r="X91" i="5"/>
  <c r="X90" i="5"/>
  <c r="X89" i="5"/>
  <c r="X88" i="5"/>
  <c r="X87" i="5"/>
  <c r="Z88" i="5"/>
  <c r="Z87" i="5"/>
  <c r="Z86" i="5"/>
  <c r="Y87" i="5"/>
  <c r="Y86" i="5"/>
  <c r="X86" i="5"/>
  <c r="Z84" i="5"/>
  <c r="Y84" i="5"/>
  <c r="X84" i="5"/>
  <c r="Z82" i="5"/>
  <c r="Y82" i="5"/>
  <c r="X82" i="5"/>
  <c r="Z81" i="5"/>
  <c r="Y81" i="5"/>
  <c r="X81" i="5"/>
  <c r="Z79" i="5"/>
  <c r="Z78" i="5"/>
  <c r="Z77" i="5"/>
  <c r="Z76" i="5"/>
  <c r="Z75" i="5"/>
  <c r="Z74" i="5"/>
  <c r="Z73" i="5"/>
  <c r="Y79" i="5"/>
  <c r="Y78" i="5"/>
  <c r="Y77" i="5"/>
  <c r="Y76" i="5"/>
  <c r="Y75" i="5"/>
  <c r="Y74" i="5"/>
  <c r="Y73" i="5"/>
  <c r="X79" i="5"/>
  <c r="X78" i="5"/>
  <c r="X77" i="5"/>
  <c r="X76" i="5"/>
  <c r="X75" i="5"/>
  <c r="X74" i="5"/>
  <c r="X73" i="5"/>
  <c r="Z71" i="5"/>
  <c r="Z70" i="5"/>
  <c r="Z69" i="5"/>
  <c r="Y71" i="5"/>
  <c r="Y70" i="5"/>
  <c r="Y69" i="5"/>
  <c r="Y68" i="5"/>
  <c r="X71" i="5"/>
  <c r="X70" i="5"/>
  <c r="X69" i="5"/>
  <c r="X68" i="5"/>
  <c r="X67" i="5"/>
  <c r="X66" i="5"/>
  <c r="Z68" i="5"/>
  <c r="Z67" i="5"/>
  <c r="Z66" i="5"/>
  <c r="Y67" i="5"/>
  <c r="Y66" i="5"/>
  <c r="Z64" i="5"/>
  <c r="Y64" i="5"/>
  <c r="Y63" i="5"/>
  <c r="X64" i="5"/>
  <c r="X63" i="5"/>
  <c r="X62" i="5"/>
  <c r="Z63" i="5"/>
  <c r="Z62" i="5"/>
  <c r="Z61" i="5"/>
  <c r="Z60" i="5"/>
  <c r="Z59" i="5"/>
  <c r="Y62" i="5"/>
  <c r="Y61" i="5"/>
  <c r="Y60" i="5"/>
  <c r="Y59" i="5"/>
  <c r="X61" i="5"/>
  <c r="X60" i="5"/>
  <c r="X59" i="5"/>
  <c r="Z57" i="5"/>
  <c r="Y57" i="5"/>
  <c r="X57" i="5"/>
  <c r="Z56" i="5"/>
  <c r="Z55" i="5"/>
  <c r="Y56" i="5"/>
  <c r="Y55" i="5"/>
  <c r="Y54" i="5"/>
  <c r="X56" i="5"/>
  <c r="X55" i="5"/>
  <c r="X54" i="5"/>
  <c r="X53" i="5"/>
  <c r="X52" i="5"/>
  <c r="Z54" i="5"/>
  <c r="Z53" i="5"/>
  <c r="Z52" i="5"/>
  <c r="Y53" i="5"/>
  <c r="Y52" i="5"/>
  <c r="Z50" i="5"/>
  <c r="Y50" i="5"/>
  <c r="X50" i="5"/>
  <c r="Z47" i="5"/>
  <c r="Y47" i="5"/>
  <c r="X47" i="5"/>
  <c r="Z46" i="5"/>
  <c r="Z45" i="5"/>
  <c r="Z44" i="5"/>
  <c r="Z43" i="5"/>
  <c r="Z42" i="5"/>
  <c r="Y46" i="5"/>
  <c r="Y45" i="5"/>
  <c r="Y44" i="5"/>
  <c r="Y43" i="5"/>
  <c r="Y42" i="5"/>
  <c r="Z40" i="5"/>
  <c r="Z39" i="5"/>
  <c r="Y40" i="5"/>
  <c r="Y39" i="5"/>
  <c r="Y38" i="5"/>
  <c r="X40" i="5"/>
  <c r="X39" i="5"/>
  <c r="X38" i="5"/>
  <c r="X37" i="5"/>
  <c r="Z38" i="5"/>
  <c r="Z37" i="5"/>
  <c r="Z36" i="5"/>
  <c r="Y37" i="5"/>
  <c r="Y36" i="5"/>
  <c r="X36" i="5"/>
  <c r="Z34" i="5"/>
  <c r="Y34" i="5"/>
  <c r="Y33" i="5"/>
  <c r="X34" i="5"/>
  <c r="X33" i="5"/>
  <c r="X32" i="5"/>
  <c r="Z33" i="5"/>
  <c r="Z32" i="5"/>
  <c r="Z31" i="5"/>
  <c r="Y32" i="5"/>
  <c r="Y31" i="5"/>
  <c r="X31" i="5"/>
  <c r="Z29" i="5"/>
  <c r="Y29" i="5"/>
  <c r="X29" i="5"/>
  <c r="Z26" i="5"/>
  <c r="Y26" i="5"/>
  <c r="X26" i="5"/>
  <c r="Z22" i="5"/>
  <c r="Y22" i="5"/>
  <c r="Y21" i="5"/>
  <c r="Y20" i="5"/>
  <c r="Y19" i="5"/>
  <c r="Y18" i="5"/>
  <c r="X22" i="5"/>
  <c r="X21" i="5"/>
  <c r="X20" i="5"/>
  <c r="X19" i="5"/>
  <c r="X18" i="5"/>
  <c r="Z15" i="5"/>
  <c r="Z14" i="5"/>
  <c r="Y15" i="5"/>
  <c r="Y14" i="5"/>
  <c r="Y13" i="5"/>
  <c r="X15" i="5"/>
  <c r="X14" i="5"/>
  <c r="X13" i="5"/>
  <c r="X12" i="5"/>
  <c r="Z13" i="5"/>
  <c r="Z12" i="5"/>
  <c r="Z11" i="5"/>
  <c r="Y12" i="5"/>
  <c r="Y11" i="5"/>
  <c r="X11" i="5"/>
  <c r="X10" i="5"/>
  <c r="Y72" i="4"/>
  <c r="Y71" i="4"/>
  <c r="Y70" i="4"/>
  <c r="X72" i="4"/>
  <c r="X71" i="4"/>
  <c r="X70" i="4"/>
  <c r="X69" i="4"/>
  <c r="W72" i="4"/>
  <c r="W71" i="4"/>
  <c r="W70" i="4"/>
  <c r="W69" i="4"/>
  <c r="W68" i="4"/>
  <c r="Y69" i="4"/>
  <c r="Y68" i="4"/>
  <c r="X68" i="4"/>
  <c r="Y66" i="4"/>
  <c r="X66" i="4"/>
  <c r="W66" i="4"/>
  <c r="Y64" i="4"/>
  <c r="X64" i="4"/>
  <c r="W64" i="4"/>
  <c r="Y62" i="4"/>
  <c r="Y61" i="4"/>
  <c r="Y60" i="4"/>
  <c r="Y59" i="4"/>
  <c r="Y58" i="4"/>
  <c r="X62" i="4"/>
  <c r="W62" i="4"/>
  <c r="X61" i="4"/>
  <c r="X60" i="4"/>
  <c r="X59" i="4"/>
  <c r="X58" i="4"/>
  <c r="Y56" i="4"/>
  <c r="Y55" i="4"/>
  <c r="Y54" i="4"/>
  <c r="X56" i="4"/>
  <c r="X55" i="4"/>
  <c r="X54" i="4"/>
  <c r="X53" i="4"/>
  <c r="W56" i="4"/>
  <c r="W55" i="4"/>
  <c r="W54" i="4"/>
  <c r="W53" i="4"/>
  <c r="W52" i="4"/>
  <c r="Y53" i="4"/>
  <c r="Y52" i="4"/>
  <c r="X52" i="4"/>
  <c r="Y50" i="4"/>
  <c r="Y49" i="4"/>
  <c r="Y48" i="4"/>
  <c r="Y47" i="4"/>
  <c r="Y46" i="4"/>
  <c r="X50" i="4"/>
  <c r="X49" i="4"/>
  <c r="X48" i="4"/>
  <c r="W50" i="4"/>
  <c r="W49" i="4"/>
  <c r="W48" i="4"/>
  <c r="W47" i="4"/>
  <c r="W46" i="4"/>
  <c r="X47" i="4"/>
  <c r="X46" i="4"/>
  <c r="Y44" i="4"/>
  <c r="X44" i="4"/>
  <c r="X43" i="4"/>
  <c r="X42" i="4"/>
  <c r="X41" i="4"/>
  <c r="X40" i="4"/>
  <c r="W44" i="4"/>
  <c r="W43" i="4"/>
  <c r="W42" i="4"/>
  <c r="W41" i="4"/>
  <c r="W40" i="4"/>
  <c r="Y43" i="4"/>
  <c r="Y42" i="4"/>
  <c r="Y41" i="4"/>
  <c r="Y40" i="4"/>
  <c r="Y37" i="4"/>
  <c r="Y36" i="4"/>
  <c r="Y35" i="4"/>
  <c r="Y34" i="4"/>
  <c r="Y33" i="4"/>
  <c r="X37" i="4"/>
  <c r="W37" i="4"/>
  <c r="W36" i="4"/>
  <c r="X36" i="4"/>
  <c r="X35" i="4"/>
  <c r="X34" i="4"/>
  <c r="X33" i="4"/>
  <c r="W35" i="4"/>
  <c r="W34" i="4"/>
  <c r="W33" i="4"/>
  <c r="Y31" i="4"/>
  <c r="Y30" i="4"/>
  <c r="Y29" i="4"/>
  <c r="X31" i="4"/>
  <c r="X30" i="4"/>
  <c r="X29" i="4"/>
  <c r="X28" i="4"/>
  <c r="W31" i="4"/>
  <c r="W30" i="4"/>
  <c r="W29" i="4"/>
  <c r="W28" i="4"/>
  <c r="Y28" i="4"/>
  <c r="Y26" i="4"/>
  <c r="Y25" i="4"/>
  <c r="Y24" i="4"/>
  <c r="X26" i="4"/>
  <c r="X25" i="4"/>
  <c r="X24" i="4"/>
  <c r="X23" i="4"/>
  <c r="W26" i="4"/>
  <c r="W25" i="4"/>
  <c r="W24" i="4"/>
  <c r="W23" i="4"/>
  <c r="Y23" i="4"/>
  <c r="Y18" i="4"/>
  <c r="Y17" i="4"/>
  <c r="Y16" i="4"/>
  <c r="X18" i="4"/>
  <c r="W18" i="4"/>
  <c r="W17" i="4"/>
  <c r="W16" i="4"/>
  <c r="Y15" i="4"/>
  <c r="W15" i="4"/>
  <c r="Y13" i="4"/>
  <c r="Y12" i="4"/>
  <c r="Y11" i="4"/>
  <c r="X13" i="4"/>
  <c r="W13" i="4"/>
  <c r="W12" i="4"/>
  <c r="W11" i="4"/>
  <c r="Y10" i="4"/>
  <c r="W10" i="4"/>
  <c r="W9" i="4"/>
  <c r="F18" i="3"/>
  <c r="F12" i="3"/>
  <c r="F32" i="3"/>
  <c r="G18" i="3"/>
  <c r="G12" i="3"/>
  <c r="H12" i="3"/>
  <c r="I12" i="3"/>
  <c r="I32" i="3"/>
  <c r="F20" i="1"/>
  <c r="F19" i="1"/>
  <c r="F18" i="1"/>
  <c r="F17" i="1"/>
  <c r="E12" i="3"/>
  <c r="D28" i="2"/>
  <c r="D27" i="2"/>
  <c r="D26" i="2"/>
  <c r="E28" i="2"/>
  <c r="E27" i="2"/>
  <c r="E26" i="2"/>
  <c r="F28" i="2"/>
  <c r="G28" i="2"/>
  <c r="G27" i="2"/>
  <c r="G26" i="2"/>
  <c r="F27" i="2"/>
  <c r="F26" i="2"/>
  <c r="C28" i="2"/>
  <c r="C27" i="2"/>
  <c r="C26" i="2"/>
  <c r="D32" i="2"/>
  <c r="D31" i="2"/>
  <c r="E32" i="2"/>
  <c r="E31" i="2"/>
  <c r="F32" i="2"/>
  <c r="F31" i="2"/>
  <c r="F30" i="2"/>
  <c r="G32" i="2"/>
  <c r="G31" i="2"/>
  <c r="C32" i="2"/>
  <c r="C31" i="2"/>
  <c r="C30" i="2"/>
  <c r="F34" i="2"/>
  <c r="G34" i="2"/>
  <c r="C34" i="2"/>
  <c r="D44" i="2"/>
  <c r="D43" i="2"/>
  <c r="E44" i="2"/>
  <c r="E43" i="2"/>
  <c r="F44" i="2"/>
  <c r="F43" i="2"/>
  <c r="F42" i="2"/>
  <c r="F41" i="2"/>
  <c r="G44" i="2"/>
  <c r="G43" i="2"/>
  <c r="G42" i="2"/>
  <c r="G41" i="2"/>
  <c r="C44" i="2"/>
  <c r="C42" i="2"/>
  <c r="C41" i="2"/>
  <c r="F17" i="2"/>
  <c r="F16" i="2"/>
  <c r="G17" i="2"/>
  <c r="G16" i="2"/>
  <c r="C17" i="2"/>
  <c r="C16" i="2"/>
  <c r="F14" i="2"/>
  <c r="F13" i="2"/>
  <c r="F12" i="2"/>
  <c r="G14" i="2"/>
  <c r="G12" i="2"/>
  <c r="C14" i="2"/>
  <c r="C12" i="2"/>
  <c r="C11" i="2"/>
  <c r="C10" i="2"/>
  <c r="C16" i="1"/>
  <c r="C15" i="1"/>
  <c r="C14" i="1"/>
  <c r="C13" i="1"/>
  <c r="F21" i="3"/>
  <c r="G21" i="3"/>
  <c r="H21" i="3"/>
  <c r="I21" i="3"/>
  <c r="E21" i="3"/>
  <c r="F30" i="3"/>
  <c r="G30" i="3"/>
  <c r="H30" i="3"/>
  <c r="I30" i="3"/>
  <c r="E30" i="3"/>
  <c r="F24" i="3"/>
  <c r="G24" i="3"/>
  <c r="H24" i="3"/>
  <c r="I24" i="3"/>
  <c r="E24" i="3"/>
  <c r="D35" i="2"/>
  <c r="E35" i="2"/>
  <c r="D37" i="2"/>
  <c r="E37" i="2"/>
  <c r="D48" i="2"/>
  <c r="E48" i="2"/>
  <c r="D51" i="2"/>
  <c r="E51" i="2"/>
  <c r="I28" i="3"/>
  <c r="I26" i="3"/>
  <c r="I19" i="3"/>
  <c r="H28" i="3"/>
  <c r="H26" i="3"/>
  <c r="H19" i="3"/>
  <c r="H32" i="3"/>
  <c r="E20" i="1"/>
  <c r="E19" i="1"/>
  <c r="E18" i="1"/>
  <c r="E17" i="1"/>
  <c r="G26" i="3"/>
  <c r="E26" i="3"/>
  <c r="E19" i="3"/>
  <c r="E32" i="3"/>
  <c r="C20" i="1"/>
  <c r="C19" i="1"/>
  <c r="C18" i="1"/>
  <c r="C17" i="1"/>
  <c r="G19" i="3"/>
  <c r="F26" i="3"/>
  <c r="F19" i="3"/>
  <c r="F28" i="3"/>
  <c r="G28" i="3"/>
  <c r="E28" i="3"/>
  <c r="D42" i="2"/>
  <c r="D41" i="2"/>
  <c r="D40" i="2"/>
  <c r="D34" i="2"/>
  <c r="D30" i="2"/>
  <c r="D24" i="2"/>
  <c r="D22" i="2"/>
  <c r="D17" i="2"/>
  <c r="D16" i="2"/>
  <c r="D15" i="2"/>
  <c r="D14" i="2"/>
  <c r="E42" i="2"/>
  <c r="E41" i="2"/>
  <c r="E40" i="2"/>
  <c r="G30" i="2"/>
  <c r="C13" i="2"/>
  <c r="G13" i="2"/>
  <c r="X9" i="5"/>
  <c r="X93" i="5"/>
  <c r="Y10" i="5"/>
  <c r="Y9" i="5"/>
  <c r="Y93" i="5"/>
  <c r="Z21" i="5"/>
  <c r="Z20" i="5"/>
  <c r="Z19" i="5"/>
  <c r="Z18" i="5"/>
  <c r="Z10" i="5"/>
  <c r="Z9" i="5"/>
  <c r="Z93" i="5"/>
  <c r="X46" i="5"/>
  <c r="X45" i="5"/>
  <c r="X44" i="5"/>
  <c r="X43" i="5"/>
  <c r="X42" i="5"/>
  <c r="X10" i="4"/>
  <c r="X12" i="4"/>
  <c r="X11" i="4"/>
  <c r="Y9" i="4"/>
  <c r="Y74" i="4"/>
  <c r="W61" i="4"/>
  <c r="W60" i="4"/>
  <c r="W59" i="4"/>
  <c r="W58" i="4"/>
  <c r="W74" i="4"/>
  <c r="X15" i="4"/>
  <c r="X17" i="4"/>
  <c r="X16" i="4"/>
  <c r="D12" i="2"/>
  <c r="D11" i="2"/>
  <c r="D10" i="2"/>
  <c r="D13" i="2"/>
  <c r="G11" i="2"/>
  <c r="G10" i="2"/>
  <c r="F16" i="1"/>
  <c r="F15" i="1"/>
  <c r="F14" i="1"/>
  <c r="F13" i="1"/>
  <c r="F12" i="1"/>
  <c r="G32" i="3"/>
  <c r="D20" i="1"/>
  <c r="D19" i="1"/>
  <c r="D18" i="1"/>
  <c r="D17" i="1"/>
  <c r="E34" i="2"/>
  <c r="E30" i="2"/>
  <c r="E24" i="2"/>
  <c r="E22" i="2"/>
  <c r="E17" i="2"/>
  <c r="E16" i="2"/>
  <c r="E15" i="2"/>
  <c r="E14" i="2"/>
  <c r="F11" i="2"/>
  <c r="F10" i="2"/>
  <c r="E16" i="1"/>
  <c r="E15" i="1"/>
  <c r="E14" i="1"/>
  <c r="E13" i="1"/>
  <c r="E12" i="1"/>
  <c r="C12" i="1"/>
  <c r="X74" i="4"/>
  <c r="X9" i="4"/>
  <c r="E13" i="2"/>
  <c r="E12" i="2"/>
  <c r="E11" i="2"/>
  <c r="E10" i="2"/>
  <c r="E9" i="2"/>
  <c r="D16" i="1"/>
  <c r="D15" i="1"/>
  <c r="D14" i="1"/>
  <c r="D13" i="1"/>
  <c r="D12" i="1"/>
  <c r="D9" i="2"/>
</calcChain>
</file>

<file path=xl/sharedStrings.xml><?xml version="1.0" encoding="utf-8"?>
<sst xmlns="http://schemas.openxmlformats.org/spreadsheetml/2006/main" count="417" uniqueCount="238">
  <si>
    <t>Приложение 1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</si>
  <si>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</si>
  <si>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</si>
  <si>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</si>
  <si>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</si>
  <si>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</si>
  <si>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</si>
  <si>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</si>
  <si>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</si>
  <si>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</si>
  <si>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</si>
  <si>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</si>
  <si>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</si>
  <si>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</si>
  <si>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</si>
  <si>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</si>
  <si>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</si>
  <si>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</si>
  <si>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</si>
  <si>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</si>
  <si>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</si>
  <si>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</si>
  <si>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</si>
  <si>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</si>
  <si>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</si>
  <si>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</si>
  <si>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</si>
  <si>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</si>
  <si>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</si>
  <si>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</si>
  <si>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</si>
  <si>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</si>
  <si>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</si>
  <si>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</si>
  <si>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</si>
  <si>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</si>
  <si>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</si>
  <si>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</si>
  <si>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</si>
  <si>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</si>
  <si>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 xml:space="preserve">Наименование </t>
  </si>
  <si>
    <t xml:space="preserve">Источники внутреннего финансирования дефицита местного бюджета 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</si>
  <si>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</si>
  <si>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</si>
  <si>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2016 год </t>
  </si>
  <si>
    <t xml:space="preserve">2017 год </t>
  </si>
  <si>
    <t>к решению Совета депутатов</t>
  </si>
  <si>
    <t xml:space="preserve">Бурунчинского сельсовета </t>
  </si>
  <si>
    <t>2017 год</t>
  </si>
  <si>
    <t>2018 год</t>
  </si>
  <si>
    <t>2019 год</t>
  </si>
  <si>
    <t>Приложение 2</t>
  </si>
  <si>
    <t>Приложение 3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</si>
  <si>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</si>
  <si>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</si>
  <si>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</si>
  <si>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</si>
  <si>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</si>
  <si>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Наименование показателя</t>
  </si>
  <si>
    <t>Код дохода по бюджетной классификации</t>
  </si>
  <si>
    <t>1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</si>
  <si>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</si>
  <si>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</si>
  <si>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</si>
  <si>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</si>
  <si>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</si>
  <si>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</si>
  <si>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</si>
  <si>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</si>
  <si>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</si>
  <si>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</si>
  <si>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</si>
  <si>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</si>
  <si>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</si>
  <si>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</si>
  <si>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</si>
  <si>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</si>
  <si>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</si>
  <si>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</si>
  <si>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</si>
  <si>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</si>
  <si>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</si>
  <si>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</si>
  <si>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</si>
  <si>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</si>
  <si>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</si>
  <si>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</si>
  <si>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</si>
  <si>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</si>
  <si>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</si>
  <si>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</si>
  <si>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</si>
  <si>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</si>
  <si>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</si>
  <si>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</si>
  <si>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</si>
  <si>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</si>
  <si>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</si>
  <si>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000 20000000000000000</t>
  </si>
  <si>
    <t>000 20200000000000000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</si>
  <si>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</si>
  <si>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</si>
  <si>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2020 год</t>
  </si>
  <si>
    <t>Функционирование высшего должностного лица субъекта Российской Федерации и муниципального образования</t>
  </si>
  <si>
    <t>(руб)</t>
  </si>
  <si>
    <t>РЗ</t>
  </si>
  <si>
    <t>ПР</t>
  </si>
  <si>
    <t>01</t>
  </si>
  <si>
    <t>00</t>
  </si>
  <si>
    <t>ОБЩЕГОСУДАРСТВЕННЫЕ ВОПРОСЫ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</si>
  <si>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</si>
  <si>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</si>
  <si>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</si>
  <si>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Органы юстиции</t>
  </si>
  <si>
    <t>03</t>
  </si>
  <si>
    <t>НАЦИОНАЛЬНАЯ ОБОРОНА</t>
  </si>
  <si>
    <t>НАЦИОНАЛЬНАЯ БЕЗОПАСНОСТЬ И ПРАВООХРАНИТЕЛЬНАЯ ДЕЯТЕЛЬНОСТЬ</t>
  </si>
  <si>
    <t>10</t>
  </si>
  <si>
    <t>Обеспечение пожарной безопасности</t>
  </si>
  <si>
    <t>НАЦИОНАЛЬНАЯ ЭКОНОМИКА</t>
  </si>
  <si>
    <t>09</t>
  </si>
  <si>
    <t>Дорожное хозяйство (дорожные фонды)</t>
  </si>
  <si>
    <t>05</t>
  </si>
  <si>
    <t>ЖИЛИЩНО-КОММУНАЛЬНОЕ ХОЗЯЙСТВО</t>
  </si>
  <si>
    <t>Благоустройство</t>
  </si>
  <si>
    <t>КУЛЬТУРА, КИНЕМАТОГРАФИЯ</t>
  </si>
  <si>
    <t>08</t>
  </si>
  <si>
    <t xml:space="preserve">Культура </t>
  </si>
  <si>
    <t>ИТОГО</t>
  </si>
  <si>
    <t>Социальная политика</t>
  </si>
  <si>
    <t>Пенсионное обеспечение</t>
  </si>
  <si>
    <t>х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</si>
  <si>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</si>
  <si>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</si>
  <si>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</si>
  <si>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</si>
  <si>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Рапределение бюджетных ассигнований местного бюджета  на 2019 год и на плановый период</t>
  </si>
  <si>
    <t>2020, 2021 годы по разделам и подразделам расходов классификации расходов  бюджета</t>
  </si>
  <si>
    <t>2021 год</t>
  </si>
  <si>
    <t>на 2019 год и на плановый период 2020-2021 годов</t>
  </si>
  <si>
    <t>000 20210000000000150</t>
  </si>
  <si>
    <t>000 20215001000000150</t>
  </si>
  <si>
    <t>000 20215001100000150</t>
  </si>
  <si>
    <t>000 20215002000000150</t>
  </si>
  <si>
    <t>000 20215002100000150</t>
  </si>
  <si>
    <t>000 20230000000000150</t>
  </si>
  <si>
    <t>000 20235930000000150</t>
  </si>
  <si>
    <t>000 20235930100000150</t>
  </si>
  <si>
    <t>000 20235118000000150</t>
  </si>
  <si>
    <t>000 20235118100000150</t>
  </si>
  <si>
    <t>000 10500000000000000</t>
  </si>
  <si>
    <t>000 10501000000000110</t>
  </si>
  <si>
    <t>000 10501020010000110</t>
  </si>
  <si>
    <t>000 10501021010000110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</si>
  <si>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</si>
  <si>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</si>
  <si>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</si>
  <si>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</si>
  <si>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</si>
  <si>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</si>
  <si>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</si>
  <si>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</si>
  <si>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</si>
  <si>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</si>
  <si>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000 10302241010000110</t>
  </si>
  <si>
    <t>000 10302251010000110</t>
  </si>
  <si>
    <t>000 10302261010000110</t>
  </si>
  <si>
    <t>Поступление доходов в  бюджет Бурунчинского сельсовета по кодам видов доходов, подвидов доходов на 2019 год и на плановый период 2020, 2021 годов</t>
  </si>
  <si>
    <t>от 25 июля 2019 года № 159</t>
  </si>
  <si>
    <t>Приложение 7</t>
  </si>
  <si>
    <t>от 25.07.2019г. № 159</t>
  </si>
  <si>
    <t>Распределение бюджетных ассигновани местного бюджета на 2019 год и плановый период 2020-2021 годы по разделам и подразделам, целевым статьям и видам расходов классификации расходов бюджета</t>
  </si>
  <si>
    <t>Наименование</t>
  </si>
  <si>
    <t>Раздел</t>
  </si>
  <si>
    <t>Подраздел</t>
  </si>
  <si>
    <t>КЦСР</t>
  </si>
  <si>
    <t>КВР</t>
  </si>
  <si>
    <t>КЭСР</t>
  </si>
  <si>
    <t>Тип ср-в</t>
  </si>
  <si>
    <t>Квартал I</t>
  </si>
  <si>
    <t>Квартал II</t>
  </si>
  <si>
    <t>Квартал III</t>
  </si>
  <si>
    <t>Квартал IV</t>
  </si>
  <si>
    <t>Сумма</t>
  </si>
  <si>
    <t>Общегосударственные вопросы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</si>
  <si>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</si>
  <si>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</si>
  <si>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</si>
  <si>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</si>
  <si>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</si>
  <si>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</si>
  <si>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Иные межбюджетные трансферты</t>
  </si>
  <si>
    <t>540</t>
  </si>
  <si>
    <t>Уплата налогов, сборов и иных платежей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</si>
  <si>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</si>
  <si>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</si>
  <si>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</si>
  <si>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Иные бюджетные ассигнования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</si>
  <si>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</si>
  <si>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Ведение первичного воинского учета на территориях, где отсутствуют военные комисариаты </t>
  </si>
  <si>
    <t>Подпрограмма "Обеспечение пожарной безопасности на территории муниципального образования Бурунчинский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</si>
  <si>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</si>
  <si>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</si>
  <si>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</si>
  <si>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на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</si>
  <si>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</si>
  <si>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</si>
  <si>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</si>
  <si>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</si>
  <si>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</si>
  <si>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</si>
  <si>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</si>
  <si>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</si>
  <si>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</si>
  <si>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Итого расходов</t>
  </si>
  <si>
    <t>Приложение 8</t>
  </si>
  <si>
    <t>Ведомственная структура расходов местного бюджета на 2019 год и плановый период 2020-2021 годы</t>
  </si>
  <si>
    <t>КВСР</t>
  </si>
  <si>
    <t>Администрация Бурунчинского сельсовета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</si>
  <si>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</si>
  <si>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</si>
  <si>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</si>
  <si>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</si>
  <si>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</si>
  <si>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</si>
  <si>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244</t>
  </si>
  <si>
    <t>Уплата иных платежей</t>
  </si>
  <si>
    <t>Межбюджетные трансферты на осуществление части переданных полномочий по внешнему муниципальному контролю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</si>
  <si>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</si>
  <si>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</si>
  <si>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5220051180</t>
  </si>
  <si>
    <t>000</t>
  </si>
  <si>
    <t>Финансирование социально значимых мероприятий</t>
  </si>
  <si>
    <t>Финансовое обеспечение части переданных полномочий в области культуры</t>
  </si>
  <si>
    <t>СОЦИАЛЬНАЯ ПОЛИТИКА</t>
  </si>
  <si>
    <t>Иные пенсии, социальные доплаты к пенсиям</t>
  </si>
  <si>
    <t xml:space="preserve">Итого расходов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</si>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</sst>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3" formatCode="00"/>
    <numFmt numFmtId="175" formatCode="000"/>
    <numFmt numFmtId="176" formatCode="#,##0.0"/>
    <numFmt numFmtId="178" formatCode="#,##0.00;[Red]\-#,##0.00;0.00"/>
    <numFmt numFmtId="179" formatCode="00\.00\.00"/>
    <numFmt numFmtId="191" formatCode="0000000000"/>
  </numFmts>
  <fonts count="3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0" fillId="0" borderId="0"/>
    <xf numFmtId="0" fontId="10" fillId="0" borderId="0"/>
    <xf numFmtId="0" fontId="10" fillId="0" borderId="0"/>
    <xf numFmtId="0" fontId="14" fillId="0" borderId="0"/>
  </cellStyleXfs>
  <cellXfs count="27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49" fontId="9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3" xfId="4" applyFont="1" applyFill="1" applyBorder="1" applyAlignment="1">
      <alignment horizontal="left" vertical="top" wrapText="1"/>
    </xf>
    <xf numFmtId="0" fontId="15" fillId="0" borderId="4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left" vertical="top" wrapText="1"/>
    </xf>
    <xf numFmtId="0" fontId="15" fillId="0" borderId="6" xfId="4" applyFont="1" applyFill="1" applyBorder="1" applyAlignment="1">
      <alignment horizontal="center" vertical="center" wrapText="1"/>
    </xf>
    <xf numFmtId="0" fontId="15" fillId="0" borderId="7" xfId="4" applyFont="1" applyFill="1" applyBorder="1" applyAlignment="1">
      <alignment horizontal="center" vertical="center" wrapText="1"/>
    </xf>
    <xf numFmtId="0" fontId="15" fillId="0" borderId="8" xfId="4" applyFont="1" applyFill="1" applyBorder="1" applyAlignment="1">
      <alignment horizontal="center" wrapText="1"/>
    </xf>
    <xf numFmtId="0" fontId="15" fillId="0" borderId="1" xfId="4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justify" wrapText="1"/>
    </xf>
    <xf numFmtId="49" fontId="8" fillId="0" borderId="1" xfId="0" applyNumberFormat="1" applyFont="1" applyFill="1" applyBorder="1" applyAlignment="1">
      <alignment horizontal="justify"/>
    </xf>
    <xf numFmtId="49" fontId="9" fillId="0" borderId="1" xfId="0" applyNumberFormat="1" applyFont="1" applyFill="1" applyBorder="1" applyAlignment="1">
      <alignment horizontal="justify"/>
    </xf>
    <xf numFmtId="49" fontId="1" fillId="0" borderId="1" xfId="0" applyNumberFormat="1" applyFont="1" applyFill="1" applyBorder="1" applyAlignment="1">
      <alignment horizontal="justify" wrapText="1"/>
    </xf>
    <xf numFmtId="49" fontId="2" fillId="0" borderId="1" xfId="0" applyNumberFormat="1" applyFont="1" applyFill="1" applyBorder="1" applyAlignment="1">
      <alignment horizontal="justify" wrapText="1"/>
    </xf>
    <xf numFmtId="49" fontId="1" fillId="0" borderId="1" xfId="0" applyNumberFormat="1" applyFont="1" applyFill="1" applyBorder="1" applyAlignment="1">
      <alignment horizontal="justify"/>
    </xf>
    <xf numFmtId="49" fontId="16" fillId="0" borderId="1" xfId="0" applyNumberFormat="1" applyFont="1" applyFill="1" applyBorder="1" applyAlignment="1">
      <alignment horizontal="justify"/>
    </xf>
    <xf numFmtId="0" fontId="1" fillId="0" borderId="0" xfId="0" applyFont="1" applyAlignment="1">
      <alignment horizontal="left"/>
    </xf>
    <xf numFmtId="0" fontId="8" fillId="2" borderId="1" xfId="0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wrapText="1"/>
    </xf>
    <xf numFmtId="4" fontId="1" fillId="2" borderId="1" xfId="0" applyNumberFormat="1" applyFont="1" applyFill="1" applyBorder="1"/>
    <xf numFmtId="0" fontId="8" fillId="2" borderId="1" xfId="0" applyFont="1" applyFill="1" applyBorder="1" applyAlignment="1">
      <alignment horizontal="justify" vertical="center"/>
    </xf>
    <xf numFmtId="49" fontId="8" fillId="2" borderId="1" xfId="0" applyNumberFormat="1" applyFont="1" applyFill="1" applyBorder="1" applyAlignment="1">
      <alignment horizontal="justify"/>
    </xf>
    <xf numFmtId="0" fontId="2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justify"/>
    </xf>
    <xf numFmtId="4" fontId="2" fillId="2" borderId="1" xfId="0" applyNumberFormat="1" applyFont="1" applyFill="1" applyBorder="1"/>
    <xf numFmtId="0" fontId="9" fillId="2" borderId="1" xfId="0" applyFont="1" applyFill="1" applyBorder="1" applyAlignment="1">
      <alignment horizontal="justify" vertical="center"/>
    </xf>
    <xf numFmtId="49" fontId="9" fillId="2" borderId="1" xfId="0" applyNumberFormat="1" applyFont="1" applyFill="1" applyBorder="1" applyAlignment="1">
      <alignment horizontal="justify"/>
    </xf>
    <xf numFmtId="176" fontId="1" fillId="2" borderId="1" xfId="0" applyNumberFormat="1" applyFont="1" applyFill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horizontal="justify" wrapText="1"/>
    </xf>
    <xf numFmtId="0" fontId="17" fillId="0" borderId="9" xfId="0" applyFont="1" applyBorder="1" applyAlignment="1">
      <alignment horizontal="left" vertical="top" wrapText="1"/>
    </xf>
    <xf numFmtId="0" fontId="31" fillId="0" borderId="1" xfId="0" applyFont="1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0" fillId="0" borderId="0" xfId="2"/>
    <xf numFmtId="0" fontId="10" fillId="0" borderId="0" xfId="2" applyFill="1"/>
    <xf numFmtId="0" fontId="1" fillId="0" borderId="0" xfId="1" applyFont="1" applyFill="1" applyAlignment="1"/>
    <xf numFmtId="0" fontId="10" fillId="0" borderId="0" xfId="2" applyFill="1" applyAlignment="1">
      <alignment horizontal="right"/>
    </xf>
    <xf numFmtId="0" fontId="1" fillId="0" borderId="0" xfId="1" applyFont="1" applyFill="1" applyAlignment="1">
      <alignment horizontal="left"/>
    </xf>
    <xf numFmtId="0" fontId="1" fillId="0" borderId="0" xfId="2" applyFont="1" applyFill="1" applyProtection="1">
      <protection hidden="1"/>
    </xf>
    <xf numFmtId="0" fontId="2" fillId="0" borderId="0" xfId="2" applyNumberFormat="1" applyFont="1" applyFill="1" applyAlignment="1" applyProtection="1">
      <alignment horizontal="centerContinuous"/>
      <protection hidden="1"/>
    </xf>
    <xf numFmtId="0" fontId="1" fillId="0" borderId="0" xfId="2" applyNumberFormat="1" applyFont="1" applyFill="1" applyAlignment="1" applyProtection="1">
      <alignment horizontal="centerContinuous"/>
      <protection hidden="1"/>
    </xf>
    <xf numFmtId="0" fontId="1" fillId="0" borderId="0" xfId="2" applyNumberFormat="1" applyFont="1" applyFill="1" applyAlignment="1" applyProtection="1">
      <alignment horizontal="right"/>
      <protection hidden="1"/>
    </xf>
    <xf numFmtId="0" fontId="10" fillId="0" borderId="0" xfId="2" applyFill="1" applyProtection="1">
      <protection hidden="1"/>
    </xf>
    <xf numFmtId="0" fontId="19" fillId="0" borderId="0" xfId="2" applyNumberFormat="1" applyFont="1" applyFill="1" applyAlignment="1" applyProtection="1">
      <protection hidden="1"/>
    </xf>
    <xf numFmtId="0" fontId="10" fillId="0" borderId="0" xfId="2" applyProtection="1">
      <protection hidden="1"/>
    </xf>
    <xf numFmtId="0" fontId="20" fillId="0" borderId="0" xfId="2" applyFont="1" applyAlignment="1" applyProtection="1">
      <alignment horizontal="justify" vertical="justify"/>
      <protection hidden="1"/>
    </xf>
    <xf numFmtId="0" fontId="3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2" applyNumberFormat="1" applyFont="1" applyFill="1" applyBorder="1" applyAlignment="1" applyProtection="1">
      <alignment horizontal="right" vertical="center" wrapText="1"/>
      <protection hidden="1"/>
    </xf>
    <xf numFmtId="0" fontId="21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2" applyFont="1" applyBorder="1" applyAlignment="1" applyProtection="1">
      <alignment horizontal="justify" vertical="justify"/>
      <protection hidden="1"/>
    </xf>
    <xf numFmtId="173" fontId="4" fillId="0" borderId="1" xfId="2" applyNumberFormat="1" applyFont="1" applyFill="1" applyBorder="1" applyAlignment="1" applyProtection="1">
      <protection hidden="1"/>
    </xf>
    <xf numFmtId="191" fontId="4" fillId="0" borderId="1" xfId="2" applyNumberFormat="1" applyFont="1" applyFill="1" applyBorder="1" applyAlignment="1" applyProtection="1">
      <alignment horizontal="right" wrapText="1"/>
      <protection hidden="1"/>
    </xf>
    <xf numFmtId="175" fontId="4" fillId="0" borderId="1" xfId="2" applyNumberFormat="1" applyFont="1" applyFill="1" applyBorder="1" applyAlignment="1" applyProtection="1">
      <alignment horizontal="right" wrapText="1"/>
      <protection hidden="1"/>
    </xf>
    <xf numFmtId="175" fontId="4" fillId="0" borderId="1" xfId="2" applyNumberFormat="1" applyFont="1" applyFill="1" applyBorder="1" applyAlignment="1" applyProtection="1">
      <alignment wrapText="1"/>
      <protection hidden="1"/>
    </xf>
    <xf numFmtId="179" fontId="4" fillId="0" borderId="1" xfId="2" applyNumberFormat="1" applyFont="1" applyFill="1" applyBorder="1" applyAlignment="1" applyProtection="1">
      <alignment wrapText="1"/>
      <protection hidden="1"/>
    </xf>
    <xf numFmtId="3" fontId="4" fillId="0" borderId="1" xfId="2" applyNumberFormat="1" applyFont="1" applyFill="1" applyBorder="1" applyAlignment="1" applyProtection="1">
      <protection hidden="1"/>
    </xf>
    <xf numFmtId="3" fontId="22" fillId="0" borderId="1" xfId="2" applyNumberFormat="1" applyFont="1" applyFill="1" applyBorder="1" applyAlignment="1" applyProtection="1">
      <protection hidden="1"/>
    </xf>
    <xf numFmtId="178" fontId="4" fillId="0" borderId="14" xfId="2" applyNumberFormat="1" applyFont="1" applyFill="1" applyBorder="1" applyAlignment="1" applyProtection="1">
      <protection hidden="1"/>
    </xf>
    <xf numFmtId="173" fontId="3" fillId="0" borderId="1" xfId="2" applyNumberFormat="1" applyFont="1" applyFill="1" applyBorder="1" applyAlignment="1" applyProtection="1">
      <protection hidden="1"/>
    </xf>
    <xf numFmtId="191" fontId="3" fillId="0" borderId="1" xfId="2" applyNumberFormat="1" applyFont="1" applyFill="1" applyBorder="1" applyAlignment="1" applyProtection="1">
      <alignment horizontal="right" wrapText="1"/>
      <protection hidden="1"/>
    </xf>
    <xf numFmtId="175" fontId="3" fillId="0" borderId="1" xfId="2" applyNumberFormat="1" applyFont="1" applyFill="1" applyBorder="1" applyAlignment="1" applyProtection="1">
      <alignment horizontal="right" wrapText="1"/>
      <protection hidden="1"/>
    </xf>
    <xf numFmtId="175" fontId="3" fillId="0" borderId="1" xfId="2" applyNumberFormat="1" applyFont="1" applyFill="1" applyBorder="1" applyAlignment="1" applyProtection="1">
      <alignment wrapText="1"/>
      <protection hidden="1"/>
    </xf>
    <xf numFmtId="179" fontId="3" fillId="0" borderId="1" xfId="2" applyNumberFormat="1" applyFont="1" applyFill="1" applyBorder="1" applyAlignment="1" applyProtection="1">
      <alignment wrapText="1"/>
      <protection hidden="1"/>
    </xf>
    <xf numFmtId="3" fontId="3" fillId="0" borderId="1" xfId="2" applyNumberFormat="1" applyFont="1" applyFill="1" applyBorder="1" applyAlignment="1" applyProtection="1">
      <protection hidden="1"/>
    </xf>
    <xf numFmtId="3" fontId="21" fillId="0" borderId="1" xfId="2" applyNumberFormat="1" applyFont="1" applyFill="1" applyBorder="1" applyAlignment="1" applyProtection="1">
      <protection hidden="1"/>
    </xf>
    <xf numFmtId="178" fontId="3" fillId="0" borderId="14" xfId="2" applyNumberFormat="1" applyFont="1" applyFill="1" applyBorder="1" applyAlignment="1" applyProtection="1">
      <protection hidden="1"/>
    </xf>
    <xf numFmtId="178" fontId="4" fillId="2" borderId="14" xfId="2" applyNumberFormat="1" applyFont="1" applyFill="1" applyBorder="1" applyAlignment="1" applyProtection="1">
      <protection hidden="1"/>
    </xf>
    <xf numFmtId="0" fontId="10" fillId="2" borderId="0" xfId="2" applyFill="1"/>
    <xf numFmtId="0" fontId="20" fillId="0" borderId="0" xfId="2" applyFont="1" applyFill="1" applyBorder="1" applyAlignment="1" applyProtection="1">
      <alignment horizontal="justify" vertical="justify"/>
      <protection hidden="1"/>
    </xf>
    <xf numFmtId="0" fontId="19" fillId="2" borderId="0" xfId="2" applyFont="1" applyFill="1" applyBorder="1" applyAlignment="1" applyProtection="1">
      <alignment horizontal="justify" vertical="justify"/>
      <protection hidden="1"/>
    </xf>
    <xf numFmtId="173" fontId="4" fillId="2" borderId="1" xfId="2" applyNumberFormat="1" applyFont="1" applyFill="1" applyBorder="1" applyAlignment="1" applyProtection="1">
      <protection hidden="1"/>
    </xf>
    <xf numFmtId="191" fontId="4" fillId="2" borderId="1" xfId="2" applyNumberFormat="1" applyFont="1" applyFill="1" applyBorder="1" applyAlignment="1" applyProtection="1">
      <alignment horizontal="right" wrapText="1"/>
      <protection hidden="1"/>
    </xf>
    <xf numFmtId="175" fontId="4" fillId="2" borderId="1" xfId="2" applyNumberFormat="1" applyFont="1" applyFill="1" applyBorder="1" applyAlignment="1" applyProtection="1">
      <alignment horizontal="right" wrapText="1"/>
      <protection hidden="1"/>
    </xf>
    <xf numFmtId="175" fontId="4" fillId="2" borderId="1" xfId="2" applyNumberFormat="1" applyFont="1" applyFill="1" applyBorder="1" applyAlignment="1" applyProtection="1">
      <alignment wrapText="1"/>
      <protection hidden="1"/>
    </xf>
    <xf numFmtId="179" fontId="4" fillId="2" borderId="1" xfId="2" applyNumberFormat="1" applyFont="1" applyFill="1" applyBorder="1" applyAlignment="1" applyProtection="1">
      <alignment wrapText="1"/>
      <protection hidden="1"/>
    </xf>
    <xf numFmtId="3" fontId="4" fillId="2" borderId="1" xfId="2" applyNumberFormat="1" applyFont="1" applyFill="1" applyBorder="1" applyAlignment="1" applyProtection="1">
      <protection hidden="1"/>
    </xf>
    <xf numFmtId="3" fontId="22" fillId="2" borderId="1" xfId="2" applyNumberFormat="1" applyFont="1" applyFill="1" applyBorder="1" applyAlignment="1" applyProtection="1">
      <protection hidden="1"/>
    </xf>
    <xf numFmtId="0" fontId="24" fillId="2" borderId="0" xfId="2" applyFont="1" applyFill="1"/>
    <xf numFmtId="0" fontId="24" fillId="3" borderId="0" xfId="2" applyFont="1" applyFill="1"/>
    <xf numFmtId="0" fontId="20" fillId="2" borderId="0" xfId="2" applyFont="1" applyFill="1" applyBorder="1" applyAlignment="1" applyProtection="1">
      <alignment horizontal="justify" vertical="justify"/>
      <protection hidden="1"/>
    </xf>
    <xf numFmtId="173" fontId="3" fillId="2" borderId="1" xfId="2" applyNumberFormat="1" applyFont="1" applyFill="1" applyBorder="1" applyAlignment="1" applyProtection="1">
      <protection hidden="1"/>
    </xf>
    <xf numFmtId="191" fontId="3" fillId="2" borderId="1" xfId="2" applyNumberFormat="1" applyFont="1" applyFill="1" applyBorder="1" applyAlignment="1" applyProtection="1">
      <alignment horizontal="right" wrapText="1"/>
      <protection hidden="1"/>
    </xf>
    <xf numFmtId="175" fontId="3" fillId="2" borderId="1" xfId="2" applyNumberFormat="1" applyFont="1" applyFill="1" applyBorder="1" applyAlignment="1" applyProtection="1">
      <alignment horizontal="right" wrapText="1"/>
      <protection hidden="1"/>
    </xf>
    <xf numFmtId="175" fontId="3" fillId="2" borderId="1" xfId="2" applyNumberFormat="1" applyFont="1" applyFill="1" applyBorder="1" applyAlignment="1" applyProtection="1">
      <alignment wrapText="1"/>
      <protection hidden="1"/>
    </xf>
    <xf numFmtId="179" fontId="3" fillId="2" borderId="1" xfId="2" applyNumberFormat="1" applyFont="1" applyFill="1" applyBorder="1" applyAlignment="1" applyProtection="1">
      <alignment wrapText="1"/>
      <protection hidden="1"/>
    </xf>
    <xf numFmtId="3" fontId="3" fillId="2" borderId="1" xfId="2" applyNumberFormat="1" applyFont="1" applyFill="1" applyBorder="1" applyAlignment="1" applyProtection="1">
      <protection hidden="1"/>
    </xf>
    <xf numFmtId="3" fontId="21" fillId="2" borderId="1" xfId="2" applyNumberFormat="1" applyFont="1" applyFill="1" applyBorder="1" applyAlignment="1" applyProtection="1">
      <protection hidden="1"/>
    </xf>
    <xf numFmtId="178" fontId="3" fillId="2" borderId="14" xfId="2" applyNumberFormat="1" applyFont="1" applyFill="1" applyBorder="1" applyAlignment="1" applyProtection="1">
      <protection hidden="1"/>
    </xf>
    <xf numFmtId="0" fontId="10" fillId="3" borderId="0" xfId="2" applyFill="1"/>
    <xf numFmtId="173" fontId="3" fillId="0" borderId="2" xfId="2" applyNumberFormat="1" applyFont="1" applyFill="1" applyBorder="1" applyAlignment="1" applyProtection="1">
      <protection hidden="1"/>
    </xf>
    <xf numFmtId="191" fontId="4" fillId="0" borderId="2" xfId="2" applyNumberFormat="1" applyFont="1" applyFill="1" applyBorder="1" applyAlignment="1" applyProtection="1">
      <alignment horizontal="right" wrapText="1"/>
      <protection hidden="1"/>
    </xf>
    <xf numFmtId="175" fontId="3" fillId="0" borderId="2" xfId="2" applyNumberFormat="1" applyFont="1" applyFill="1" applyBorder="1" applyAlignment="1" applyProtection="1">
      <alignment horizontal="right" wrapText="1"/>
      <protection hidden="1"/>
    </xf>
    <xf numFmtId="175" fontId="3" fillId="0" borderId="2" xfId="2" applyNumberFormat="1" applyFont="1" applyFill="1" applyBorder="1" applyAlignment="1" applyProtection="1">
      <alignment wrapText="1"/>
      <protection hidden="1"/>
    </xf>
    <xf numFmtId="179" fontId="3" fillId="0" borderId="2" xfId="2" applyNumberFormat="1" applyFont="1" applyFill="1" applyBorder="1" applyAlignment="1" applyProtection="1">
      <alignment wrapText="1"/>
      <protection hidden="1"/>
    </xf>
    <xf numFmtId="3" fontId="3" fillId="0" borderId="2" xfId="2" applyNumberFormat="1" applyFont="1" applyFill="1" applyBorder="1" applyAlignment="1" applyProtection="1">
      <protection hidden="1"/>
    </xf>
    <xf numFmtId="3" fontId="21" fillId="0" borderId="2" xfId="2" applyNumberFormat="1" applyFont="1" applyFill="1" applyBorder="1" applyAlignment="1" applyProtection="1">
      <protection hidden="1"/>
    </xf>
    <xf numFmtId="178" fontId="3" fillId="0" borderId="18" xfId="2" applyNumberFormat="1" applyFont="1" applyFill="1" applyBorder="1" applyAlignment="1" applyProtection="1">
      <protection hidden="1"/>
    </xf>
    <xf numFmtId="173" fontId="4" fillId="0" borderId="2" xfId="2" applyNumberFormat="1" applyFont="1" applyFill="1" applyBorder="1" applyAlignment="1" applyProtection="1">
      <protection hidden="1"/>
    </xf>
    <xf numFmtId="175" fontId="4" fillId="0" borderId="2" xfId="2" applyNumberFormat="1" applyFont="1" applyFill="1" applyBorder="1" applyAlignment="1" applyProtection="1">
      <alignment horizontal="right" wrapText="1"/>
      <protection hidden="1"/>
    </xf>
    <xf numFmtId="178" fontId="4" fillId="0" borderId="18" xfId="2" applyNumberFormat="1" applyFont="1" applyFill="1" applyBorder="1" applyAlignment="1" applyProtection="1">
      <protection hidden="1"/>
    </xf>
    <xf numFmtId="178" fontId="4" fillId="0" borderId="2" xfId="2" applyNumberFormat="1" applyFont="1" applyFill="1" applyBorder="1" applyAlignment="1" applyProtection="1">
      <protection hidden="1"/>
    </xf>
    <xf numFmtId="191" fontId="3" fillId="0" borderId="2" xfId="2" applyNumberFormat="1" applyFont="1" applyFill="1" applyBorder="1" applyAlignment="1" applyProtection="1">
      <alignment horizontal="right" wrapText="1"/>
      <protection hidden="1"/>
    </xf>
    <xf numFmtId="178" fontId="3" fillId="0" borderId="2" xfId="2" applyNumberFormat="1" applyFont="1" applyFill="1" applyBorder="1" applyAlignment="1" applyProtection="1">
      <protection hidden="1"/>
    </xf>
    <xf numFmtId="178" fontId="3" fillId="0" borderId="1" xfId="2" applyNumberFormat="1" applyFont="1" applyFill="1" applyBorder="1" applyAlignment="1" applyProtection="1">
      <protection hidden="1"/>
    </xf>
    <xf numFmtId="0" fontId="4" fillId="0" borderId="2" xfId="2" applyNumberFormat="1" applyFont="1" applyFill="1" applyBorder="1" applyAlignment="1" applyProtection="1">
      <alignment horizontal="right"/>
      <protection hidden="1"/>
    </xf>
    <xf numFmtId="0" fontId="3" fillId="0" borderId="19" xfId="2" applyNumberFormat="1" applyFont="1" applyFill="1" applyBorder="1" applyAlignment="1" applyProtection="1">
      <alignment horizontal="left"/>
      <protection hidden="1"/>
    </xf>
    <xf numFmtId="0" fontId="4" fillId="0" borderId="20" xfId="2" applyNumberFormat="1" applyFont="1" applyFill="1" applyBorder="1" applyAlignment="1" applyProtection="1">
      <protection hidden="1"/>
    </xf>
    <xf numFmtId="0" fontId="10" fillId="0" borderId="1" xfId="2" applyFill="1" applyBorder="1" applyAlignment="1">
      <alignment horizontal="right"/>
    </xf>
    <xf numFmtId="0" fontId="4" fillId="0" borderId="20" xfId="2" applyNumberFormat="1" applyFont="1" applyFill="1" applyBorder="1" applyAlignment="1" applyProtection="1">
      <alignment horizontal="right"/>
      <protection hidden="1"/>
    </xf>
    <xf numFmtId="3" fontId="4" fillId="0" borderId="20" xfId="2" applyNumberFormat="1" applyFont="1" applyFill="1" applyBorder="1" applyAlignment="1" applyProtection="1">
      <alignment wrapText="1"/>
      <protection hidden="1"/>
    </xf>
    <xf numFmtId="3" fontId="4" fillId="0" borderId="20" xfId="2" applyNumberFormat="1" applyFont="1" applyFill="1" applyBorder="1" applyAlignment="1" applyProtection="1">
      <protection hidden="1"/>
    </xf>
    <xf numFmtId="3" fontId="22" fillId="0" borderId="20" xfId="2" applyNumberFormat="1" applyFont="1" applyFill="1" applyBorder="1" applyAlignment="1" applyProtection="1">
      <protection hidden="1"/>
    </xf>
    <xf numFmtId="4" fontId="4" fillId="0" borderId="21" xfId="2" applyNumberFormat="1" applyFont="1" applyFill="1" applyBorder="1" applyAlignment="1" applyProtection="1">
      <protection hidden="1"/>
    </xf>
    <xf numFmtId="0" fontId="10" fillId="0" borderId="0" xfId="2" applyAlignment="1">
      <alignment horizontal="justify" vertical="justify"/>
    </xf>
    <xf numFmtId="0" fontId="10" fillId="0" borderId="0" xfId="2" applyFill="1" applyAlignment="1">
      <alignment horizontal="justify" vertical="justify"/>
    </xf>
    <xf numFmtId="0" fontId="1" fillId="0" borderId="0" xfId="2" applyNumberFormat="1" applyFont="1" applyFill="1" applyAlignment="1" applyProtection="1">
      <alignment horizontal="justify" vertical="justify"/>
      <protection hidden="1"/>
    </xf>
    <xf numFmtId="0" fontId="10" fillId="0" borderId="0" xfId="2" applyAlignment="1">
      <alignment horizontal="right"/>
    </xf>
    <xf numFmtId="0" fontId="28" fillId="0" borderId="0" xfId="2" applyNumberFormat="1" applyFont="1" applyFill="1" applyAlignment="1" applyProtection="1">
      <protection hidden="1"/>
    </xf>
    <xf numFmtId="0" fontId="20" fillId="0" borderId="0" xfId="2" applyFont="1" applyFill="1" applyAlignment="1" applyProtection="1">
      <alignment horizontal="justify" vertical="justify"/>
      <protection hidden="1"/>
    </xf>
    <xf numFmtId="0" fontId="4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2" applyNumberFormat="1" applyFont="1" applyFill="1" applyBorder="1" applyAlignment="1" applyProtection="1">
      <alignment horizontal="right" vertical="center" wrapText="1"/>
      <protection hidden="1"/>
    </xf>
    <xf numFmtId="0" fontId="22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2" applyNumberFormat="1" applyFont="1" applyFill="1" applyBorder="1" applyAlignment="1" applyProtection="1">
      <alignment horizontal="center" vertical="center" wrapText="1"/>
      <protection hidden="1"/>
    </xf>
    <xf numFmtId="1" fontId="4" fillId="2" borderId="1" xfId="2" applyNumberFormat="1" applyFont="1" applyFill="1" applyBorder="1" applyAlignment="1" applyProtection="1">
      <alignment horizontal="right" wrapText="1"/>
      <protection hidden="1"/>
    </xf>
    <xf numFmtId="1" fontId="3" fillId="2" borderId="1" xfId="2" applyNumberFormat="1" applyFont="1" applyFill="1" applyBorder="1" applyAlignment="1" applyProtection="1">
      <alignment horizontal="right" wrapText="1"/>
      <protection hidden="1"/>
    </xf>
    <xf numFmtId="49" fontId="3" fillId="2" borderId="1" xfId="2" applyNumberFormat="1" applyFont="1" applyFill="1" applyBorder="1" applyAlignment="1">
      <alignment horizontal="right"/>
    </xf>
    <xf numFmtId="49" fontId="3" fillId="2" borderId="1" xfId="2" applyNumberFormat="1" applyFont="1" applyFill="1" applyBorder="1"/>
    <xf numFmtId="0" fontId="3" fillId="2" borderId="1" xfId="2" applyFont="1" applyFill="1" applyBorder="1"/>
    <xf numFmtId="2" fontId="3" fillId="2" borderId="1" xfId="2" applyNumberFormat="1" applyFont="1" applyFill="1" applyBorder="1"/>
    <xf numFmtId="175" fontId="3" fillId="2" borderId="2" xfId="2" applyNumberFormat="1" applyFont="1" applyFill="1" applyBorder="1" applyAlignment="1" applyProtection="1">
      <alignment wrapText="1"/>
      <protection hidden="1"/>
    </xf>
    <xf numFmtId="173" fontId="3" fillId="2" borderId="2" xfId="2" applyNumberFormat="1" applyFont="1" applyFill="1" applyBorder="1" applyAlignment="1" applyProtection="1">
      <protection hidden="1"/>
    </xf>
    <xf numFmtId="191" fontId="3" fillId="2" borderId="2" xfId="2" applyNumberFormat="1" applyFont="1" applyFill="1" applyBorder="1" applyAlignment="1" applyProtection="1">
      <alignment horizontal="right" wrapText="1"/>
      <protection hidden="1"/>
    </xf>
    <xf numFmtId="175" fontId="3" fillId="2" borderId="2" xfId="2" applyNumberFormat="1" applyFont="1" applyFill="1" applyBorder="1" applyAlignment="1" applyProtection="1">
      <alignment horizontal="right" wrapText="1"/>
      <protection hidden="1"/>
    </xf>
    <xf numFmtId="179" fontId="3" fillId="2" borderId="2" xfId="2" applyNumberFormat="1" applyFont="1" applyFill="1" applyBorder="1" applyAlignment="1" applyProtection="1">
      <alignment wrapText="1"/>
      <protection hidden="1"/>
    </xf>
    <xf numFmtId="3" fontId="3" fillId="2" borderId="2" xfId="2" applyNumberFormat="1" applyFont="1" applyFill="1" applyBorder="1" applyAlignment="1" applyProtection="1">
      <protection hidden="1"/>
    </xf>
    <xf numFmtId="3" fontId="21" fillId="2" borderId="2" xfId="2" applyNumberFormat="1" applyFont="1" applyFill="1" applyBorder="1" applyAlignment="1" applyProtection="1">
      <protection hidden="1"/>
    </xf>
    <xf numFmtId="178" fontId="3" fillId="2" borderId="18" xfId="2" applyNumberFormat="1" applyFont="1" applyFill="1" applyBorder="1" applyAlignment="1" applyProtection="1">
      <protection hidden="1"/>
    </xf>
    <xf numFmtId="175" fontId="4" fillId="2" borderId="2" xfId="2" applyNumberFormat="1" applyFont="1" applyFill="1" applyBorder="1" applyAlignment="1" applyProtection="1">
      <alignment wrapText="1"/>
      <protection hidden="1"/>
    </xf>
    <xf numFmtId="173" fontId="4" fillId="2" borderId="2" xfId="2" applyNumberFormat="1" applyFont="1" applyFill="1" applyBorder="1" applyAlignment="1" applyProtection="1">
      <protection hidden="1"/>
    </xf>
    <xf numFmtId="191" fontId="4" fillId="2" borderId="2" xfId="2" applyNumberFormat="1" applyFont="1" applyFill="1" applyBorder="1" applyAlignment="1" applyProtection="1">
      <alignment horizontal="right" wrapText="1"/>
      <protection hidden="1"/>
    </xf>
    <xf numFmtId="175" fontId="4" fillId="2" borderId="2" xfId="2" applyNumberFormat="1" applyFont="1" applyFill="1" applyBorder="1" applyAlignment="1" applyProtection="1">
      <alignment horizontal="right" wrapText="1"/>
      <protection hidden="1"/>
    </xf>
    <xf numFmtId="179" fontId="4" fillId="2" borderId="2" xfId="2" applyNumberFormat="1" applyFont="1" applyFill="1" applyBorder="1" applyAlignment="1" applyProtection="1">
      <alignment wrapText="1"/>
      <protection hidden="1"/>
    </xf>
    <xf numFmtId="3" fontId="4" fillId="2" borderId="2" xfId="2" applyNumberFormat="1" applyFont="1" applyFill="1" applyBorder="1" applyAlignment="1" applyProtection="1">
      <protection hidden="1"/>
    </xf>
    <xf numFmtId="3" fontId="22" fillId="2" borderId="2" xfId="2" applyNumberFormat="1" applyFont="1" applyFill="1" applyBorder="1" applyAlignment="1" applyProtection="1">
      <protection hidden="1"/>
    </xf>
    <xf numFmtId="178" fontId="4" fillId="2" borderId="18" xfId="2" applyNumberFormat="1" applyFont="1" applyFill="1" applyBorder="1" applyAlignment="1" applyProtection="1">
      <protection hidden="1"/>
    </xf>
    <xf numFmtId="0" fontId="20" fillId="2" borderId="0" xfId="2" applyFont="1" applyFill="1" applyAlignment="1" applyProtection="1">
      <alignment horizontal="justify" vertical="justify"/>
      <protection hidden="1"/>
    </xf>
    <xf numFmtId="0" fontId="3" fillId="2" borderId="20" xfId="2" applyNumberFormat="1" applyFont="1" applyFill="1" applyBorder="1" applyAlignment="1" applyProtection="1">
      <protection hidden="1"/>
    </xf>
    <xf numFmtId="0" fontId="3" fillId="2" borderId="20" xfId="2" applyNumberFormat="1" applyFont="1" applyFill="1" applyBorder="1" applyAlignment="1" applyProtection="1">
      <alignment horizontal="right"/>
      <protection hidden="1"/>
    </xf>
    <xf numFmtId="3" fontId="3" fillId="2" borderId="20" xfId="2" applyNumberFormat="1" applyFont="1" applyFill="1" applyBorder="1" applyAlignment="1" applyProtection="1">
      <alignment wrapText="1"/>
      <protection hidden="1"/>
    </xf>
    <xf numFmtId="3" fontId="4" fillId="2" borderId="20" xfId="2" applyNumberFormat="1" applyFont="1" applyFill="1" applyBorder="1" applyAlignment="1" applyProtection="1">
      <protection hidden="1"/>
    </xf>
    <xf numFmtId="3" fontId="22" fillId="2" borderId="20" xfId="2" applyNumberFormat="1" applyFont="1" applyFill="1" applyBorder="1" applyAlignment="1" applyProtection="1">
      <protection hidden="1"/>
    </xf>
    <xf numFmtId="4" fontId="4" fillId="2" borderId="21" xfId="2" applyNumberFormat="1" applyFont="1" applyFill="1" applyBorder="1" applyAlignment="1" applyProtection="1">
      <protection hidden="1"/>
    </xf>
    <xf numFmtId="0" fontId="1" fillId="2" borderId="0" xfId="2" applyNumberFormat="1" applyFont="1" applyFill="1" applyAlignment="1" applyProtection="1">
      <alignment horizontal="justify" vertical="justify"/>
      <protection hidden="1"/>
    </xf>
    <xf numFmtId="0" fontId="1" fillId="2" borderId="0" xfId="2" applyNumberFormat="1" applyFont="1" applyFill="1" applyAlignment="1" applyProtection="1">
      <protection hidden="1"/>
    </xf>
    <xf numFmtId="0" fontId="1" fillId="2" borderId="0" xfId="2" applyNumberFormat="1" applyFont="1" applyFill="1" applyAlignment="1" applyProtection="1">
      <alignment horizontal="right"/>
      <protection hidden="1"/>
    </xf>
    <xf numFmtId="3" fontId="29" fillId="2" borderId="0" xfId="2" applyNumberFormat="1" applyFont="1" applyFill="1" applyAlignment="1" applyProtection="1">
      <protection hidden="1"/>
    </xf>
    <xf numFmtId="3" fontId="2" fillId="2" borderId="0" xfId="2" applyNumberFormat="1" applyFont="1" applyFill="1" applyAlignment="1" applyProtection="1">
      <protection hidden="1"/>
    </xf>
    <xf numFmtId="0" fontId="10" fillId="2" borderId="0" xfId="2" applyNumberFormat="1" applyFont="1" applyFill="1" applyAlignment="1" applyProtection="1">
      <protection hidden="1"/>
    </xf>
    <xf numFmtId="0" fontId="10" fillId="2" borderId="0" xfId="2" applyFill="1" applyAlignment="1">
      <alignment horizontal="justify" vertical="justify"/>
    </xf>
    <xf numFmtId="0" fontId="10" fillId="2" borderId="0" xfId="2" applyFill="1" applyAlignment="1">
      <alignment horizontal="righ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3" fillId="0" borderId="15" xfId="2" applyNumberFormat="1" applyFont="1" applyFill="1" applyBorder="1" applyAlignment="1" applyProtection="1">
      <alignment horizontal="left" wrapText="1"/>
      <protection hidden="1"/>
    </xf>
    <xf numFmtId="0" fontId="3" fillId="0" borderId="16" xfId="2" applyNumberFormat="1" applyFont="1" applyFill="1" applyBorder="1" applyAlignment="1" applyProtection="1">
      <alignment horizontal="left" wrapText="1"/>
      <protection hidden="1"/>
    </xf>
    <xf numFmtId="0" fontId="3" fillId="0" borderId="17" xfId="2" applyNumberFormat="1" applyFont="1" applyFill="1" applyBorder="1" applyAlignment="1" applyProtection="1">
      <alignment horizontal="left" wrapText="1"/>
      <protection hidden="1"/>
    </xf>
    <xf numFmtId="0" fontId="4" fillId="0" borderId="1" xfId="2" applyNumberFormat="1" applyFont="1" applyFill="1" applyBorder="1" applyAlignment="1" applyProtection="1">
      <alignment horizontal="left" wrapText="1"/>
      <protection hidden="1"/>
    </xf>
    <xf numFmtId="0" fontId="4" fillId="0" borderId="15" xfId="2" applyNumberFormat="1" applyFont="1" applyFill="1" applyBorder="1" applyAlignment="1" applyProtection="1">
      <alignment horizontal="left" wrapText="1"/>
      <protection hidden="1"/>
    </xf>
    <xf numFmtId="0" fontId="4" fillId="0" borderId="16" xfId="2" applyNumberFormat="1" applyFont="1" applyFill="1" applyBorder="1" applyAlignment="1" applyProtection="1">
      <alignment horizontal="left" wrapText="1"/>
      <protection hidden="1"/>
    </xf>
    <xf numFmtId="0" fontId="4" fillId="0" borderId="17" xfId="2" applyNumberFormat="1" applyFont="1" applyFill="1" applyBorder="1" applyAlignment="1" applyProtection="1">
      <alignment horizontal="left" wrapText="1"/>
      <protection hidden="1"/>
    </xf>
    <xf numFmtId="0" fontId="34" fillId="0" borderId="15" xfId="1" applyFont="1" applyBorder="1" applyAlignment="1">
      <alignment horizontal="left" wrapText="1"/>
    </xf>
    <xf numFmtId="0" fontId="34" fillId="0" borderId="16" xfId="1" applyFont="1" applyBorder="1" applyAlignment="1">
      <alignment horizontal="left" wrapText="1"/>
    </xf>
    <xf numFmtId="0" fontId="34" fillId="0" borderId="17" xfId="1" applyFont="1" applyBorder="1" applyAlignment="1">
      <alignment horizontal="left" wrapText="1"/>
    </xf>
    <xf numFmtId="0" fontId="27" fillId="0" borderId="15" xfId="1" applyFont="1" applyBorder="1" applyAlignment="1">
      <alignment horizontal="left" vertical="top" wrapText="1"/>
    </xf>
    <xf numFmtId="0" fontId="27" fillId="0" borderId="16" xfId="1" applyFont="1" applyBorder="1" applyAlignment="1">
      <alignment horizontal="left" vertical="top" wrapText="1"/>
    </xf>
    <xf numFmtId="0" fontId="27" fillId="0" borderId="17" xfId="1" applyFont="1" applyBorder="1" applyAlignment="1">
      <alignment horizontal="left" vertical="top" wrapText="1"/>
    </xf>
    <xf numFmtId="3" fontId="3" fillId="0" borderId="1" xfId="2" applyNumberFormat="1" applyFont="1" applyFill="1" applyBorder="1" applyAlignment="1" applyProtection="1">
      <protection hidden="1"/>
    </xf>
    <xf numFmtId="0" fontId="26" fillId="0" borderId="15" xfId="2" applyNumberFormat="1" applyFont="1" applyFill="1" applyBorder="1" applyAlignment="1" applyProtection="1">
      <alignment horizontal="left" wrapText="1"/>
      <protection hidden="1"/>
    </xf>
    <xf numFmtId="0" fontId="26" fillId="0" borderId="16" xfId="2" applyNumberFormat="1" applyFont="1" applyFill="1" applyBorder="1" applyAlignment="1" applyProtection="1">
      <alignment horizontal="left" wrapText="1"/>
      <protection hidden="1"/>
    </xf>
    <xf numFmtId="0" fontId="26" fillId="0" borderId="17" xfId="2" applyNumberFormat="1" applyFont="1" applyFill="1" applyBorder="1" applyAlignment="1" applyProtection="1">
      <alignment horizontal="left" wrapText="1"/>
      <protection hidden="1"/>
    </xf>
    <xf numFmtId="0" fontId="25" fillId="0" borderId="15" xfId="2" applyNumberFormat="1" applyFont="1" applyFill="1" applyBorder="1" applyAlignment="1" applyProtection="1">
      <alignment horizontal="left" wrapText="1"/>
      <protection hidden="1"/>
    </xf>
    <xf numFmtId="0" fontId="25" fillId="0" borderId="16" xfId="2" applyNumberFormat="1" applyFont="1" applyFill="1" applyBorder="1" applyAlignment="1" applyProtection="1">
      <alignment horizontal="left" wrapText="1"/>
      <protection hidden="1"/>
    </xf>
    <xf numFmtId="0" fontId="25" fillId="0" borderId="17" xfId="2" applyNumberFormat="1" applyFont="1" applyFill="1" applyBorder="1" applyAlignment="1" applyProtection="1">
      <alignment horizontal="left" wrapText="1"/>
      <protection hidden="1"/>
    </xf>
    <xf numFmtId="175" fontId="4" fillId="0" borderId="15" xfId="2" applyNumberFormat="1" applyFont="1" applyFill="1" applyBorder="1" applyAlignment="1" applyProtection="1">
      <alignment horizontal="left" wrapText="1"/>
      <protection hidden="1"/>
    </xf>
    <xf numFmtId="175" fontId="4" fillId="0" borderId="16" xfId="2" applyNumberFormat="1" applyFont="1" applyFill="1" applyBorder="1" applyAlignment="1" applyProtection="1">
      <alignment horizontal="left" wrapText="1"/>
      <protection hidden="1"/>
    </xf>
    <xf numFmtId="175" fontId="4" fillId="0" borderId="17" xfId="2" applyNumberFormat="1" applyFont="1" applyFill="1" applyBorder="1" applyAlignment="1" applyProtection="1">
      <alignment horizontal="left" wrapText="1"/>
      <protection hidden="1"/>
    </xf>
    <xf numFmtId="0" fontId="33" fillId="0" borderId="1" xfId="1" applyFont="1" applyBorder="1" applyAlignment="1">
      <alignment horizontal="left" wrapText="1"/>
    </xf>
    <xf numFmtId="175" fontId="4" fillId="0" borderId="6" xfId="2" applyNumberFormat="1" applyFont="1" applyFill="1" applyBorder="1" applyAlignment="1" applyProtection="1">
      <alignment horizontal="left" wrapText="1"/>
      <protection hidden="1"/>
    </xf>
    <xf numFmtId="175" fontId="4" fillId="0" borderId="1" xfId="2" applyNumberFormat="1" applyFont="1" applyFill="1" applyBorder="1" applyAlignment="1" applyProtection="1">
      <alignment horizontal="left" wrapText="1"/>
      <protection hidden="1"/>
    </xf>
    <xf numFmtId="3" fontId="4" fillId="0" borderId="1" xfId="2" applyNumberFormat="1" applyFont="1" applyFill="1" applyBorder="1" applyAlignment="1" applyProtection="1">
      <protection hidden="1"/>
    </xf>
    <xf numFmtId="0" fontId="4" fillId="2" borderId="15" xfId="2" applyNumberFormat="1" applyFont="1" applyFill="1" applyBorder="1" applyAlignment="1" applyProtection="1">
      <alignment horizontal="left" wrapText="1"/>
      <protection hidden="1"/>
    </xf>
    <xf numFmtId="0" fontId="4" fillId="2" borderId="16" xfId="2" applyNumberFormat="1" applyFont="1" applyFill="1" applyBorder="1" applyAlignment="1" applyProtection="1">
      <alignment horizontal="left" wrapText="1"/>
      <protection hidden="1"/>
    </xf>
    <xf numFmtId="0" fontId="4" fillId="2" borderId="17" xfId="2" applyNumberFormat="1" applyFont="1" applyFill="1" applyBorder="1" applyAlignment="1" applyProtection="1">
      <alignment horizontal="left" wrapText="1"/>
      <protection hidden="1"/>
    </xf>
    <xf numFmtId="0" fontId="3" fillId="2" borderId="15" xfId="2" applyNumberFormat="1" applyFont="1" applyFill="1" applyBorder="1" applyAlignment="1" applyProtection="1">
      <alignment horizontal="left" wrapText="1"/>
      <protection hidden="1"/>
    </xf>
    <xf numFmtId="0" fontId="3" fillId="2" borderId="16" xfId="2" applyNumberFormat="1" applyFont="1" applyFill="1" applyBorder="1" applyAlignment="1" applyProtection="1">
      <alignment horizontal="left" wrapText="1"/>
      <protection hidden="1"/>
    </xf>
    <xf numFmtId="0" fontId="3" fillId="2" borderId="17" xfId="2" applyNumberFormat="1" applyFont="1" applyFill="1" applyBorder="1" applyAlignment="1" applyProtection="1">
      <alignment horizontal="left" wrapText="1"/>
      <protection hidden="1"/>
    </xf>
    <xf numFmtId="0" fontId="32" fillId="0" borderId="1" xfId="1" applyFont="1" applyBorder="1" applyAlignment="1">
      <alignment horizontal="left" wrapText="1"/>
    </xf>
    <xf numFmtId="0" fontId="23" fillId="0" borderId="15" xfId="2" applyNumberFormat="1" applyFont="1" applyFill="1" applyBorder="1" applyAlignment="1" applyProtection="1">
      <alignment horizontal="left" wrapText="1"/>
      <protection hidden="1"/>
    </xf>
    <xf numFmtId="0" fontId="23" fillId="0" borderId="16" xfId="2" applyNumberFormat="1" applyFont="1" applyFill="1" applyBorder="1" applyAlignment="1" applyProtection="1">
      <alignment horizontal="left" wrapText="1"/>
      <protection hidden="1"/>
    </xf>
    <xf numFmtId="0" fontId="23" fillId="0" borderId="17" xfId="2" applyNumberFormat="1" applyFont="1" applyFill="1" applyBorder="1" applyAlignment="1" applyProtection="1">
      <alignment horizontal="left" wrapText="1"/>
      <protection hidden="1"/>
    </xf>
    <xf numFmtId="0" fontId="2" fillId="0" borderId="0" xfId="2" applyNumberFormat="1" applyFont="1" applyFill="1" applyAlignment="1" applyProtection="1">
      <alignment horizontal="center" vertical="center" wrapText="1"/>
      <protection hidden="1"/>
    </xf>
    <xf numFmtId="0" fontId="3" fillId="0" borderId="11" xfId="2" applyNumberFormat="1" applyFont="1" applyFill="1" applyBorder="1" applyAlignment="1" applyProtection="1">
      <alignment horizontal="justify" vertical="justify"/>
      <protection hidden="1"/>
    </xf>
    <xf numFmtId="0" fontId="3" fillId="0" borderId="12" xfId="2" applyNumberFormat="1" applyFont="1" applyFill="1" applyBorder="1" applyAlignment="1" applyProtection="1">
      <alignment horizontal="justify" vertical="justify"/>
      <protection hidden="1"/>
    </xf>
    <xf numFmtId="175" fontId="3" fillId="2" borderId="15" xfId="2" applyNumberFormat="1" applyFont="1" applyFill="1" applyBorder="1" applyAlignment="1" applyProtection="1">
      <alignment horizontal="left" wrapText="1"/>
      <protection hidden="1"/>
    </xf>
    <xf numFmtId="175" fontId="3" fillId="2" borderId="16" xfId="2" applyNumberFormat="1" applyFont="1" applyFill="1" applyBorder="1" applyAlignment="1" applyProtection="1">
      <alignment horizontal="left" wrapText="1"/>
      <protection hidden="1"/>
    </xf>
    <xf numFmtId="175" fontId="3" fillId="2" borderId="17" xfId="2" applyNumberFormat="1" applyFont="1" applyFill="1" applyBorder="1" applyAlignment="1" applyProtection="1">
      <alignment horizontal="left" wrapText="1"/>
      <protection hidden="1"/>
    </xf>
    <xf numFmtId="0" fontId="4" fillId="2" borderId="22" xfId="2" applyNumberFormat="1" applyFont="1" applyFill="1" applyBorder="1" applyAlignment="1" applyProtection="1">
      <alignment horizontal="left"/>
      <protection hidden="1"/>
    </xf>
    <xf numFmtId="0" fontId="3" fillId="2" borderId="23" xfId="2" applyNumberFormat="1" applyFont="1" applyFill="1" applyBorder="1" applyAlignment="1" applyProtection="1">
      <alignment horizontal="left"/>
      <protection hidden="1"/>
    </xf>
    <xf numFmtId="0" fontId="3" fillId="2" borderId="24" xfId="2" applyNumberFormat="1" applyFont="1" applyFill="1" applyBorder="1" applyAlignment="1" applyProtection="1">
      <alignment horizontal="left"/>
      <protection hidden="1"/>
    </xf>
    <xf numFmtId="175" fontId="4" fillId="2" borderId="15" xfId="2" applyNumberFormat="1" applyFont="1" applyFill="1" applyBorder="1" applyAlignment="1" applyProtection="1">
      <alignment horizontal="left" wrapText="1"/>
      <protection hidden="1"/>
    </xf>
    <xf numFmtId="175" fontId="4" fillId="2" borderId="16" xfId="2" applyNumberFormat="1" applyFont="1" applyFill="1" applyBorder="1" applyAlignment="1" applyProtection="1">
      <alignment horizontal="left" wrapText="1"/>
      <protection hidden="1"/>
    </xf>
    <xf numFmtId="175" fontId="4" fillId="2" borderId="17" xfId="2" applyNumberFormat="1" applyFont="1" applyFill="1" applyBorder="1" applyAlignment="1" applyProtection="1">
      <alignment horizontal="left" wrapText="1"/>
      <protection hidden="1"/>
    </xf>
    <xf numFmtId="0" fontId="27" fillId="0" borderId="1" xfId="1" applyFont="1" applyBorder="1" applyAlignment="1">
      <alignment horizontal="left" vertical="top" wrapText="1"/>
    </xf>
    <xf numFmtId="0" fontId="34" fillId="2" borderId="1" xfId="1" applyFont="1" applyFill="1" applyBorder="1" applyAlignment="1">
      <alignment horizontal="left" wrapText="1"/>
    </xf>
    <xf numFmtId="0" fontId="3" fillId="2" borderId="1" xfId="2" applyNumberFormat="1" applyFont="1" applyFill="1" applyBorder="1" applyAlignment="1" applyProtection="1">
      <alignment horizontal="left" wrapText="1"/>
      <protection hidden="1"/>
    </xf>
    <xf numFmtId="3" fontId="3" fillId="2" borderId="1" xfId="2" applyNumberFormat="1" applyFont="1" applyFill="1" applyBorder="1" applyAlignment="1" applyProtection="1">
      <protection hidden="1"/>
    </xf>
    <xf numFmtId="0" fontId="3" fillId="2" borderId="1" xfId="2" applyFont="1" applyFill="1" applyBorder="1" applyAlignment="1">
      <alignment horizontal="left" wrapText="1"/>
    </xf>
    <xf numFmtId="175" fontId="3" fillId="2" borderId="6" xfId="2" applyNumberFormat="1" applyFont="1" applyFill="1" applyBorder="1" applyAlignment="1" applyProtection="1">
      <alignment horizontal="left" wrapText="1"/>
      <protection hidden="1"/>
    </xf>
    <xf numFmtId="175" fontId="3" fillId="2" borderId="1" xfId="2" applyNumberFormat="1" applyFont="1" applyFill="1" applyBorder="1" applyAlignment="1" applyProtection="1">
      <alignment horizontal="left" wrapText="1"/>
      <protection hidden="1"/>
    </xf>
    <xf numFmtId="175" fontId="3" fillId="0" borderId="15" xfId="2" applyNumberFormat="1" applyFont="1" applyFill="1" applyBorder="1" applyAlignment="1" applyProtection="1">
      <alignment horizontal="left" wrapText="1"/>
      <protection hidden="1"/>
    </xf>
    <xf numFmtId="175" fontId="3" fillId="0" borderId="16" xfId="2" applyNumberFormat="1" applyFont="1" applyFill="1" applyBorder="1" applyAlignment="1" applyProtection="1">
      <alignment horizontal="left" wrapText="1"/>
      <protection hidden="1"/>
    </xf>
    <xf numFmtId="175" fontId="3" fillId="0" borderId="17" xfId="2" applyNumberFormat="1" applyFont="1" applyFill="1" applyBorder="1" applyAlignment="1" applyProtection="1">
      <alignment horizontal="left" wrapText="1"/>
      <protection hidden="1"/>
    </xf>
    <xf numFmtId="0" fontId="4" fillId="0" borderId="11" xfId="2" applyNumberFormat="1" applyFont="1" applyFill="1" applyBorder="1" applyAlignment="1" applyProtection="1">
      <alignment horizontal="justify" vertical="justify"/>
      <protection hidden="1"/>
    </xf>
    <xf numFmtId="0" fontId="4" fillId="0" borderId="12" xfId="2" applyNumberFormat="1" applyFont="1" applyFill="1" applyBorder="1" applyAlignment="1" applyProtection="1">
      <alignment horizontal="justify" vertical="justify"/>
      <protection hidden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75" workbookViewId="0">
      <selection activeCell="I12" sqref="I12"/>
    </sheetView>
  </sheetViews>
  <sheetFormatPr defaultRowHeight="12.75" x14ac:dyDescent="0.2"/>
  <cols>
    <col min="1" max="1" width="35.28515625" customWidth="1"/>
    <col min="2" max="2" width="55.5703125" customWidth="1"/>
    <col min="3" max="3" width="18.85546875" customWidth="1"/>
    <col min="4" max="4" width="15.85546875" hidden="1" customWidth="1"/>
    <col min="5" max="5" width="16.140625" customWidth="1"/>
    <col min="6" max="6" width="17.5703125" customWidth="1"/>
  </cols>
  <sheetData>
    <row r="1" spans="1:6" ht="18.75" x14ac:dyDescent="0.3">
      <c r="C1" s="1" t="s">
        <v>0</v>
      </c>
      <c r="D1" s="1"/>
    </row>
    <row r="2" spans="1:6" ht="18.75" x14ac:dyDescent="0.3">
      <c r="C2" s="1" t="s">
        <v>46</v>
      </c>
      <c r="D2" s="1"/>
    </row>
    <row r="3" spans="1:6" ht="18.75" x14ac:dyDescent="0.3">
      <c r="C3" s="1" t="s">
        <v>47</v>
      </c>
      <c r="D3" s="1"/>
    </row>
    <row r="4" spans="1:6" ht="18.75" x14ac:dyDescent="0.3">
      <c r="C4" s="58" t="s">
        <v>168</v>
      </c>
      <c r="D4" s="1"/>
    </row>
    <row r="6" spans="1:6" ht="18.75" x14ac:dyDescent="0.3">
      <c r="A6" s="205" t="s">
        <v>41</v>
      </c>
      <c r="B6" s="206"/>
      <c r="C6" s="206"/>
      <c r="D6" s="206"/>
    </row>
    <row r="7" spans="1:6" ht="18.75" x14ac:dyDescent="0.3">
      <c r="A7" s="207" t="s">
        <v>139</v>
      </c>
      <c r="B7" s="207"/>
      <c r="C7" s="207"/>
      <c r="D7" s="207"/>
    </row>
    <row r="8" spans="1:6" ht="18.75" x14ac:dyDescent="0.3">
      <c r="A8" s="2"/>
      <c r="D8" s="3" t="s">
        <v>1</v>
      </c>
    </row>
    <row r="9" spans="1:6" ht="18.75" x14ac:dyDescent="0.3">
      <c r="A9" s="2"/>
    </row>
    <row r="10" spans="1:6" ht="150" x14ac:dyDescent="0.2">
      <c r="A10" s="4" t="s">
        <v>2</v>
      </c>
      <c r="B10" s="4" t="s">
        <v>3</v>
      </c>
      <c r="C10" s="4" t="s">
        <v>50</v>
      </c>
      <c r="D10" s="4" t="s">
        <v>49</v>
      </c>
      <c r="E10" s="4" t="s">
        <v>102</v>
      </c>
      <c r="F10" s="4" t="s">
        <v>138</v>
      </c>
    </row>
    <row r="11" spans="1:6" ht="56.25" x14ac:dyDescent="0.3">
      <c r="A11" s="4" t="s">
        <v>4</v>
      </c>
      <c r="B11" s="5" t="s">
        <v>5</v>
      </c>
      <c r="C11" s="44">
        <v>691844.16</v>
      </c>
      <c r="D11" s="44">
        <v>0</v>
      </c>
      <c r="E11" s="44">
        <v>0</v>
      </c>
      <c r="F11" s="44">
        <v>0</v>
      </c>
    </row>
    <row r="12" spans="1:6" ht="37.5" x14ac:dyDescent="0.3">
      <c r="A12" s="6" t="s">
        <v>6</v>
      </c>
      <c r="B12" s="7" t="s">
        <v>7</v>
      </c>
      <c r="C12" s="44">
        <f>C13+C17</f>
        <v>691844.16000000015</v>
      </c>
      <c r="D12" s="44" t="e">
        <f>D13+D17</f>
        <v>#REF!</v>
      </c>
      <c r="E12" s="44">
        <f>E13+E17</f>
        <v>0</v>
      </c>
      <c r="F12" s="44">
        <f>F13+F17</f>
        <v>0</v>
      </c>
    </row>
    <row r="13" spans="1:6" ht="18.75" x14ac:dyDescent="0.3">
      <c r="A13" s="6" t="s">
        <v>8</v>
      </c>
      <c r="B13" s="7" t="s">
        <v>9</v>
      </c>
      <c r="C13" s="44">
        <f t="shared" ref="C13:F15" si="0">C14</f>
        <v>-3897600</v>
      </c>
      <c r="D13" s="44">
        <f t="shared" si="0"/>
        <v>0</v>
      </c>
      <c r="E13" s="44">
        <f t="shared" si="0"/>
        <v>-3665600</v>
      </c>
      <c r="F13" s="44">
        <f t="shared" si="0"/>
        <v>-3865700</v>
      </c>
    </row>
    <row r="14" spans="1:6" ht="37.5" x14ac:dyDescent="0.3">
      <c r="A14" s="6" t="s">
        <v>10</v>
      </c>
      <c r="B14" s="7" t="s">
        <v>11</v>
      </c>
      <c r="C14" s="44">
        <f t="shared" si="0"/>
        <v>-3897600</v>
      </c>
      <c r="D14" s="44">
        <f t="shared" si="0"/>
        <v>0</v>
      </c>
      <c r="E14" s="44">
        <f t="shared" si="0"/>
        <v>-3665600</v>
      </c>
      <c r="F14" s="44">
        <f t="shared" si="0"/>
        <v>-3865700</v>
      </c>
    </row>
    <row r="15" spans="1:6" ht="37.5" x14ac:dyDescent="0.3">
      <c r="A15" s="6" t="s">
        <v>12</v>
      </c>
      <c r="B15" s="7" t="s">
        <v>13</v>
      </c>
      <c r="C15" s="44">
        <f t="shared" si="0"/>
        <v>-3897600</v>
      </c>
      <c r="D15" s="44">
        <f t="shared" si="0"/>
        <v>0</v>
      </c>
      <c r="E15" s="44">
        <f t="shared" si="0"/>
        <v>-3665600</v>
      </c>
      <c r="F15" s="44">
        <f t="shared" si="0"/>
        <v>-3865700</v>
      </c>
    </row>
    <row r="16" spans="1:6" ht="37.5" x14ac:dyDescent="0.3">
      <c r="A16" s="6" t="s">
        <v>14</v>
      </c>
      <c r="B16" s="7" t="s">
        <v>15</v>
      </c>
      <c r="C16" s="44">
        <f>-прил2!C10</f>
        <v>-3897600</v>
      </c>
      <c r="D16" s="44">
        <f>-прил2!D10</f>
        <v>0</v>
      </c>
      <c r="E16" s="44">
        <f>-прил2!F10</f>
        <v>-3665600</v>
      </c>
      <c r="F16" s="44">
        <f>-прил2!G10</f>
        <v>-3865700</v>
      </c>
    </row>
    <row r="17" spans="1:6" ht="18.75" x14ac:dyDescent="0.3">
      <c r="A17" s="6" t="s">
        <v>16</v>
      </c>
      <c r="B17" s="7" t="s">
        <v>17</v>
      </c>
      <c r="C17" s="44">
        <f t="shared" ref="C17:F19" si="1">C18</f>
        <v>4589444.16</v>
      </c>
      <c r="D17" s="44" t="e">
        <f t="shared" si="1"/>
        <v>#REF!</v>
      </c>
      <c r="E17" s="44">
        <f t="shared" si="1"/>
        <v>3665600</v>
      </c>
      <c r="F17" s="44">
        <f t="shared" si="1"/>
        <v>3865700</v>
      </c>
    </row>
    <row r="18" spans="1:6" ht="37.5" x14ac:dyDescent="0.3">
      <c r="A18" s="6" t="s">
        <v>18</v>
      </c>
      <c r="B18" s="7" t="s">
        <v>19</v>
      </c>
      <c r="C18" s="44">
        <f t="shared" si="1"/>
        <v>4589444.16</v>
      </c>
      <c r="D18" s="44" t="e">
        <f t="shared" si="1"/>
        <v>#REF!</v>
      </c>
      <c r="E18" s="44">
        <f t="shared" si="1"/>
        <v>3665600</v>
      </c>
      <c r="F18" s="44">
        <f t="shared" si="1"/>
        <v>3865700</v>
      </c>
    </row>
    <row r="19" spans="1:6" ht="37.5" x14ac:dyDescent="0.2">
      <c r="A19" s="6" t="s">
        <v>20</v>
      </c>
      <c r="B19" s="7" t="s">
        <v>21</v>
      </c>
      <c r="C19" s="45">
        <f t="shared" si="1"/>
        <v>4589444.16</v>
      </c>
      <c r="D19" s="45" t="e">
        <f t="shared" si="1"/>
        <v>#REF!</v>
      </c>
      <c r="E19" s="45">
        <f t="shared" si="1"/>
        <v>3665600</v>
      </c>
      <c r="F19" s="45">
        <f t="shared" si="1"/>
        <v>3865700</v>
      </c>
    </row>
    <row r="20" spans="1:6" ht="37.5" x14ac:dyDescent="0.2">
      <c r="A20" s="6" t="s">
        <v>22</v>
      </c>
      <c r="B20" s="7" t="s">
        <v>23</v>
      </c>
      <c r="C20" s="45">
        <f>прил3!E32</f>
        <v>4589444.16</v>
      </c>
      <c r="D20" s="45" t="e">
        <f>прил3!G32</f>
        <v>#REF!</v>
      </c>
      <c r="E20" s="45">
        <f>прил3!H32</f>
        <v>3665600</v>
      </c>
      <c r="F20" s="45">
        <f>прил3!I32</f>
        <v>3865700</v>
      </c>
    </row>
    <row r="21" spans="1:6" ht="18.75" x14ac:dyDescent="0.3">
      <c r="A21" s="8"/>
      <c r="B21" s="9"/>
      <c r="C21" s="10"/>
      <c r="D21" s="10"/>
    </row>
    <row r="22" spans="1:6" ht="18.75" x14ac:dyDescent="0.3">
      <c r="A22" s="8"/>
      <c r="B22" s="9"/>
      <c r="C22" s="10"/>
      <c r="D22" s="11"/>
    </row>
    <row r="23" spans="1:6" ht="18.75" x14ac:dyDescent="0.3">
      <c r="A23" s="8"/>
      <c r="B23" s="9"/>
      <c r="C23" s="10"/>
      <c r="D23" s="11"/>
    </row>
    <row r="24" spans="1:6" x14ac:dyDescent="0.2">
      <c r="C24" s="12"/>
      <c r="D24" s="12"/>
    </row>
    <row r="25" spans="1:6" x14ac:dyDescent="0.2">
      <c r="C25" s="12"/>
      <c r="D25" s="12"/>
    </row>
    <row r="26" spans="1:6" x14ac:dyDescent="0.2">
      <c r="C26" s="12"/>
      <c r="D26" s="12"/>
    </row>
    <row r="27" spans="1:6" x14ac:dyDescent="0.2">
      <c r="C27" s="12"/>
      <c r="D27" s="12"/>
    </row>
    <row r="28" spans="1:6" x14ac:dyDescent="0.2">
      <c r="C28" s="12"/>
      <c r="D28" s="12"/>
    </row>
    <row r="29" spans="1:6" x14ac:dyDescent="0.2">
      <c r="C29" s="12"/>
      <c r="D29" s="12"/>
    </row>
    <row r="30" spans="1:6" x14ac:dyDescent="0.2">
      <c r="C30" s="12"/>
      <c r="D30" s="12"/>
    </row>
    <row r="31" spans="1:6" x14ac:dyDescent="0.2">
      <c r="C31" s="12"/>
      <c r="D31" s="12"/>
    </row>
    <row r="32" spans="1:6" x14ac:dyDescent="0.2">
      <c r="C32" s="12"/>
      <c r="D32" s="12"/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</sheetData>
  <mergeCells count="2">
    <mergeCell ref="A6:D6"/>
    <mergeCell ref="A7:D7"/>
  </mergeCells>
  <phoneticPr fontId="11" type="noConversion"/>
  <pageMargins left="0.78740157480314965" right="0.78740157480314965" top="0.78740157480314965" bottom="0.78740157480314965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zoomScale="75" workbookViewId="0">
      <selection activeCell="G5" sqref="G5"/>
    </sheetView>
  </sheetViews>
  <sheetFormatPr defaultRowHeight="15.75" x14ac:dyDescent="0.25"/>
  <cols>
    <col min="1" max="1" width="83.85546875" customWidth="1"/>
    <col min="2" max="2" width="26.140625" customWidth="1"/>
    <col min="3" max="3" width="16" style="14" customWidth="1"/>
    <col min="4" max="4" width="16" style="14" hidden="1" customWidth="1"/>
    <col min="5" max="5" width="15.85546875" style="14" hidden="1" customWidth="1"/>
    <col min="6" max="6" width="14.5703125" customWidth="1"/>
    <col min="7" max="7" width="13.28515625" customWidth="1"/>
  </cols>
  <sheetData>
    <row r="1" spans="1:7" ht="18.75" x14ac:dyDescent="0.3">
      <c r="B1" s="1" t="s">
        <v>24</v>
      </c>
      <c r="C1" s="1" t="s">
        <v>51</v>
      </c>
      <c r="D1" s="1"/>
      <c r="E1" s="1"/>
    </row>
    <row r="2" spans="1:7" ht="18.75" x14ac:dyDescent="0.3">
      <c r="B2" s="1" t="s">
        <v>25</v>
      </c>
      <c r="C2" s="1" t="s">
        <v>46</v>
      </c>
      <c r="D2" s="1"/>
      <c r="E2" s="1"/>
    </row>
    <row r="3" spans="1:7" ht="18.75" x14ac:dyDescent="0.3">
      <c r="B3" s="1" t="s">
        <v>26</v>
      </c>
      <c r="C3" s="1" t="s">
        <v>47</v>
      </c>
      <c r="D3" s="1"/>
      <c r="E3" s="1"/>
    </row>
    <row r="4" spans="1:7" ht="18.75" x14ac:dyDescent="0.3">
      <c r="A4" s="13"/>
      <c r="B4" s="1" t="s">
        <v>27</v>
      </c>
      <c r="C4" s="58" t="s">
        <v>168</v>
      </c>
      <c r="D4" s="1"/>
      <c r="E4" s="1"/>
    </row>
    <row r="5" spans="1:7" ht="18.75" x14ac:dyDescent="0.3">
      <c r="A5" s="13"/>
      <c r="B5" s="2"/>
      <c r="C5" s="2"/>
      <c r="D5" s="2"/>
      <c r="E5" s="2"/>
    </row>
    <row r="6" spans="1:7" ht="41.25" customHeight="1" x14ac:dyDescent="0.3">
      <c r="A6" s="206" t="s">
        <v>167</v>
      </c>
      <c r="B6" s="206"/>
      <c r="C6" s="206"/>
      <c r="D6" s="206"/>
      <c r="E6" s="206"/>
    </row>
    <row r="7" spans="1:7" ht="19.5" thickBot="1" x14ac:dyDescent="0.35">
      <c r="A7" s="209"/>
      <c r="B7" s="209"/>
      <c r="C7" s="209"/>
      <c r="E7" s="15"/>
    </row>
    <row r="8" spans="1:7" ht="66" customHeight="1" x14ac:dyDescent="0.2">
      <c r="A8" s="38" t="s">
        <v>58</v>
      </c>
      <c r="B8" s="41" t="s">
        <v>59</v>
      </c>
      <c r="C8" s="4">
        <v>2019</v>
      </c>
      <c r="D8" s="4" t="s">
        <v>48</v>
      </c>
      <c r="E8" s="4" t="s">
        <v>49</v>
      </c>
      <c r="F8" s="4">
        <v>2020</v>
      </c>
      <c r="G8" s="4">
        <v>2021</v>
      </c>
    </row>
    <row r="9" spans="1:7" x14ac:dyDescent="0.2">
      <c r="A9" s="40" t="s">
        <v>60</v>
      </c>
      <c r="B9" s="43">
        <v>2</v>
      </c>
      <c r="C9" s="16">
        <v>3</v>
      </c>
      <c r="D9" s="16">
        <f>D10+D14+D22+D34+D48+D51+D43</f>
        <v>0</v>
      </c>
      <c r="E9" s="16">
        <f>E10+E14+E22+E34+E48+E51+E43</f>
        <v>0</v>
      </c>
      <c r="F9" s="16">
        <v>4</v>
      </c>
      <c r="G9" s="16">
        <v>5</v>
      </c>
    </row>
    <row r="10" spans="1:7" ht="22.5" x14ac:dyDescent="0.2">
      <c r="A10" s="39" t="s">
        <v>61</v>
      </c>
      <c r="B10" s="42" t="s">
        <v>62</v>
      </c>
      <c r="C10" s="75">
        <f>C11+C41</f>
        <v>3897600</v>
      </c>
      <c r="D10" s="75">
        <f>D11+D41</f>
        <v>0</v>
      </c>
      <c r="E10" s="75">
        <f>E11+E41</f>
        <v>0</v>
      </c>
      <c r="F10" s="75">
        <f>F11+F41</f>
        <v>3665600</v>
      </c>
      <c r="G10" s="75">
        <f>G11+G41</f>
        <v>3865700</v>
      </c>
    </row>
    <row r="11" spans="1:7" x14ac:dyDescent="0.2">
      <c r="A11" s="37" t="s">
        <v>28</v>
      </c>
      <c r="B11" s="74" t="s">
        <v>63</v>
      </c>
      <c r="C11" s="75">
        <f>C12+C16+C26+C30</f>
        <v>1816100</v>
      </c>
      <c r="D11" s="75">
        <f>D12+D16+D26+D30</f>
        <v>0</v>
      </c>
      <c r="E11" s="75">
        <f>E12+E16+E26+E30</f>
        <v>0</v>
      </c>
      <c r="F11" s="75">
        <f>F12+F16+F26+F30</f>
        <v>1982200</v>
      </c>
      <c r="G11" s="75">
        <f>G12+G16+G26+G30</f>
        <v>2291800</v>
      </c>
    </row>
    <row r="12" spans="1:7" x14ac:dyDescent="0.2">
      <c r="A12" s="37" t="s">
        <v>29</v>
      </c>
      <c r="B12" s="74" t="s">
        <v>64</v>
      </c>
      <c r="C12" s="75">
        <f>C14</f>
        <v>836000</v>
      </c>
      <c r="D12" s="75">
        <f>D14</f>
        <v>0</v>
      </c>
      <c r="E12" s="75">
        <f>E14</f>
        <v>0</v>
      </c>
      <c r="F12" s="75">
        <f>F14</f>
        <v>872000</v>
      </c>
      <c r="G12" s="75">
        <f>G14</f>
        <v>911000</v>
      </c>
    </row>
    <row r="13" spans="1:7" x14ac:dyDescent="0.2">
      <c r="A13" s="37" t="s">
        <v>30</v>
      </c>
      <c r="B13" s="74" t="s">
        <v>65</v>
      </c>
      <c r="C13" s="76">
        <f t="shared" ref="C13:G14" si="0">C14</f>
        <v>836000</v>
      </c>
      <c r="D13" s="76">
        <f t="shared" si="0"/>
        <v>0</v>
      </c>
      <c r="E13" s="76">
        <f t="shared" si="0"/>
        <v>0</v>
      </c>
      <c r="F13" s="76">
        <f t="shared" si="0"/>
        <v>872000</v>
      </c>
      <c r="G13" s="76">
        <f t="shared" si="0"/>
        <v>911000</v>
      </c>
    </row>
    <row r="14" spans="1:7" ht="38.25" customHeight="1" x14ac:dyDescent="0.2">
      <c r="A14" s="37" t="s">
        <v>66</v>
      </c>
      <c r="B14" s="74" t="s">
        <v>67</v>
      </c>
      <c r="C14" s="76">
        <f t="shared" si="0"/>
        <v>836000</v>
      </c>
      <c r="D14" s="76">
        <f t="shared" si="0"/>
        <v>0</v>
      </c>
      <c r="E14" s="76">
        <f t="shared" si="0"/>
        <v>0</v>
      </c>
      <c r="F14" s="76">
        <f t="shared" si="0"/>
        <v>872000</v>
      </c>
      <c r="G14" s="76">
        <f t="shared" si="0"/>
        <v>911000</v>
      </c>
    </row>
    <row r="15" spans="1:7" ht="36" customHeight="1" x14ac:dyDescent="0.2">
      <c r="A15" s="37" t="s">
        <v>66</v>
      </c>
      <c r="B15" s="74" t="s">
        <v>68</v>
      </c>
      <c r="C15" s="76">
        <v>836000</v>
      </c>
      <c r="D15" s="76">
        <f>D16+D17+D18+D20</f>
        <v>0</v>
      </c>
      <c r="E15" s="76">
        <f>E16+E17+E18+E20</f>
        <v>0</v>
      </c>
      <c r="F15" s="76">
        <v>872000</v>
      </c>
      <c r="G15" s="76">
        <v>911000</v>
      </c>
    </row>
    <row r="16" spans="1:7" x14ac:dyDescent="0.2">
      <c r="A16" s="37" t="s">
        <v>69</v>
      </c>
      <c r="B16" s="74" t="s">
        <v>70</v>
      </c>
      <c r="C16" s="76">
        <f>C17</f>
        <v>505100</v>
      </c>
      <c r="D16" s="76">
        <f>D17</f>
        <v>0</v>
      </c>
      <c r="E16" s="76">
        <f>E17</f>
        <v>0</v>
      </c>
      <c r="F16" s="76">
        <f>F17</f>
        <v>635200</v>
      </c>
      <c r="G16" s="76">
        <f>G17</f>
        <v>905800</v>
      </c>
    </row>
    <row r="17" spans="1:7" x14ac:dyDescent="0.2">
      <c r="A17" s="37" t="s">
        <v>42</v>
      </c>
      <c r="B17" s="74" t="s">
        <v>71</v>
      </c>
      <c r="C17" s="76">
        <f>C18+C20+C22+C24</f>
        <v>505100</v>
      </c>
      <c r="D17" s="76">
        <f>D18+D20+D22+D24</f>
        <v>0</v>
      </c>
      <c r="E17" s="76">
        <f>E18+E20+E22+E24</f>
        <v>0</v>
      </c>
      <c r="F17" s="76">
        <f>F18+F20+F22+F24</f>
        <v>635200</v>
      </c>
      <c r="G17" s="76">
        <f>G18+G20+G22+G24</f>
        <v>905800</v>
      </c>
    </row>
    <row r="18" spans="1:7" ht="35.25" customHeight="1" x14ac:dyDescent="0.2">
      <c r="A18" s="71" t="s">
        <v>72</v>
      </c>
      <c r="B18" s="73" t="s">
        <v>73</v>
      </c>
      <c r="C18" s="76">
        <v>186400</v>
      </c>
      <c r="D18" s="76"/>
      <c r="E18" s="76"/>
      <c r="F18" s="76">
        <v>240800</v>
      </c>
      <c r="G18" s="76">
        <v>342700</v>
      </c>
    </row>
    <row r="19" spans="1:7" ht="48" customHeight="1" x14ac:dyDescent="0.2">
      <c r="A19" s="71" t="s">
        <v>159</v>
      </c>
      <c r="B19" s="73" t="s">
        <v>163</v>
      </c>
      <c r="C19" s="76">
        <v>186400</v>
      </c>
      <c r="D19" s="76"/>
      <c r="E19" s="76"/>
      <c r="F19" s="76">
        <v>240800</v>
      </c>
      <c r="G19" s="76">
        <v>342700</v>
      </c>
    </row>
    <row r="20" spans="1:7" ht="39" customHeight="1" x14ac:dyDescent="0.2">
      <c r="A20" s="71" t="s">
        <v>74</v>
      </c>
      <c r="B20" s="73" t="s">
        <v>75</v>
      </c>
      <c r="C20" s="76">
        <v>1300</v>
      </c>
      <c r="D20" s="76"/>
      <c r="E20" s="76"/>
      <c r="F20" s="76">
        <v>1600</v>
      </c>
      <c r="G20" s="76">
        <v>2200</v>
      </c>
    </row>
    <row r="21" spans="1:7" ht="58.5" customHeight="1" x14ac:dyDescent="0.2">
      <c r="A21" s="71" t="s">
        <v>160</v>
      </c>
      <c r="B21" s="73" t="s">
        <v>164</v>
      </c>
      <c r="C21" s="76">
        <v>1300</v>
      </c>
      <c r="D21" s="76"/>
      <c r="E21" s="76"/>
      <c r="F21" s="76">
        <v>1600</v>
      </c>
      <c r="G21" s="76">
        <v>2200</v>
      </c>
    </row>
    <row r="22" spans="1:7" ht="35.25" customHeight="1" x14ac:dyDescent="0.2">
      <c r="A22" s="71" t="s">
        <v>76</v>
      </c>
      <c r="B22" s="73" t="s">
        <v>77</v>
      </c>
      <c r="C22" s="75">
        <v>380600</v>
      </c>
      <c r="D22" s="75">
        <f>D24+D32</f>
        <v>0</v>
      </c>
      <c r="E22" s="75">
        <f>E24+E32</f>
        <v>0</v>
      </c>
      <c r="F22" s="75">
        <v>473900</v>
      </c>
      <c r="G22" s="75">
        <v>673800</v>
      </c>
    </row>
    <row r="23" spans="1:7" ht="48" customHeight="1" x14ac:dyDescent="0.2">
      <c r="A23" s="71" t="s">
        <v>161</v>
      </c>
      <c r="B23" s="73" t="s">
        <v>165</v>
      </c>
      <c r="C23" s="75">
        <v>380600</v>
      </c>
      <c r="D23" s="75"/>
      <c r="E23" s="75"/>
      <c r="F23" s="75">
        <v>473900</v>
      </c>
      <c r="G23" s="75">
        <v>673800</v>
      </c>
    </row>
    <row r="24" spans="1:7" ht="39" customHeight="1" x14ac:dyDescent="0.2">
      <c r="A24" s="71" t="s">
        <v>78</v>
      </c>
      <c r="B24" s="73" t="s">
        <v>79</v>
      </c>
      <c r="C24" s="75">
        <v>-63200</v>
      </c>
      <c r="D24" s="75">
        <f>D30+D31</f>
        <v>0</v>
      </c>
      <c r="E24" s="75">
        <f>E30+E31</f>
        <v>0</v>
      </c>
      <c r="F24" s="75">
        <v>-81100</v>
      </c>
      <c r="G24" s="75">
        <v>-112900</v>
      </c>
    </row>
    <row r="25" spans="1:7" ht="49.5" customHeight="1" x14ac:dyDescent="0.2">
      <c r="A25" s="71" t="s">
        <v>162</v>
      </c>
      <c r="B25" s="73" t="s">
        <v>166</v>
      </c>
      <c r="C25" s="75">
        <v>-63200</v>
      </c>
      <c r="D25" s="75"/>
      <c r="E25" s="75"/>
      <c r="F25" s="75">
        <v>-81100</v>
      </c>
      <c r="G25" s="75">
        <v>-112900</v>
      </c>
    </row>
    <row r="26" spans="1:7" ht="20.25" customHeight="1" x14ac:dyDescent="0.2">
      <c r="A26" s="37" t="s">
        <v>154</v>
      </c>
      <c r="B26" s="74" t="s">
        <v>150</v>
      </c>
      <c r="C26" s="75">
        <f>C27</f>
        <v>3000</v>
      </c>
      <c r="D26" s="75">
        <f t="shared" ref="D26:G28" si="1">D27</f>
        <v>0</v>
      </c>
      <c r="E26" s="75">
        <f t="shared" si="1"/>
        <v>0</v>
      </c>
      <c r="F26" s="75">
        <f t="shared" si="1"/>
        <v>3000</v>
      </c>
      <c r="G26" s="75">
        <f t="shared" si="1"/>
        <v>3000</v>
      </c>
    </row>
    <row r="27" spans="1:7" ht="23.25" customHeight="1" x14ac:dyDescent="0.2">
      <c r="A27" s="37" t="s">
        <v>155</v>
      </c>
      <c r="B27" s="74" t="s">
        <v>151</v>
      </c>
      <c r="C27" s="75">
        <f>C28</f>
        <v>3000</v>
      </c>
      <c r="D27" s="75">
        <f t="shared" si="1"/>
        <v>0</v>
      </c>
      <c r="E27" s="75">
        <f t="shared" si="1"/>
        <v>0</v>
      </c>
      <c r="F27" s="75">
        <f t="shared" si="1"/>
        <v>3000</v>
      </c>
      <c r="G27" s="75">
        <f t="shared" si="1"/>
        <v>3000</v>
      </c>
    </row>
    <row r="28" spans="1:7" ht="32.25" customHeight="1" x14ac:dyDescent="0.2">
      <c r="A28" s="37" t="s">
        <v>156</v>
      </c>
      <c r="B28" s="74" t="s">
        <v>152</v>
      </c>
      <c r="C28" s="75">
        <f>C29</f>
        <v>3000</v>
      </c>
      <c r="D28" s="75">
        <f t="shared" si="1"/>
        <v>0</v>
      </c>
      <c r="E28" s="75">
        <f t="shared" si="1"/>
        <v>0</v>
      </c>
      <c r="F28" s="75">
        <f t="shared" si="1"/>
        <v>3000</v>
      </c>
      <c r="G28" s="75">
        <f t="shared" si="1"/>
        <v>3000</v>
      </c>
    </row>
    <row r="29" spans="1:7" ht="31.5" customHeight="1" x14ac:dyDescent="0.2">
      <c r="A29" s="37" t="s">
        <v>157</v>
      </c>
      <c r="B29" s="74" t="s">
        <v>153</v>
      </c>
      <c r="C29" s="75">
        <v>3000</v>
      </c>
      <c r="D29" s="75"/>
      <c r="E29" s="75"/>
      <c r="F29" s="75">
        <v>3000</v>
      </c>
      <c r="G29" s="75">
        <v>3000</v>
      </c>
    </row>
    <row r="30" spans="1:7" x14ac:dyDescent="0.2">
      <c r="A30" s="37" t="s">
        <v>31</v>
      </c>
      <c r="B30" s="74" t="s">
        <v>80</v>
      </c>
      <c r="C30" s="75">
        <f>C31+C34</f>
        <v>472000</v>
      </c>
      <c r="D30" s="75">
        <f>D31+D34</f>
        <v>0</v>
      </c>
      <c r="E30" s="75">
        <f>E31+E34</f>
        <v>0</v>
      </c>
      <c r="F30" s="75">
        <f>F31+F34</f>
        <v>472000</v>
      </c>
      <c r="G30" s="75">
        <f>G31+G34</f>
        <v>472000</v>
      </c>
    </row>
    <row r="31" spans="1:7" x14ac:dyDescent="0.2">
      <c r="A31" s="37" t="s">
        <v>32</v>
      </c>
      <c r="B31" s="74" t="s">
        <v>81</v>
      </c>
      <c r="C31" s="75">
        <f t="shared" ref="C31:G32" si="2">C32</f>
        <v>3000</v>
      </c>
      <c r="D31" s="75">
        <f t="shared" si="2"/>
        <v>0</v>
      </c>
      <c r="E31" s="75">
        <f t="shared" si="2"/>
        <v>0</v>
      </c>
      <c r="F31" s="75">
        <f t="shared" si="2"/>
        <v>3000</v>
      </c>
      <c r="G31" s="75">
        <f t="shared" si="2"/>
        <v>3000</v>
      </c>
    </row>
    <row r="32" spans="1:7" ht="27" customHeight="1" x14ac:dyDescent="0.2">
      <c r="A32" s="37" t="s">
        <v>82</v>
      </c>
      <c r="B32" s="74" t="s">
        <v>83</v>
      </c>
      <c r="C32" s="75">
        <f t="shared" si="2"/>
        <v>3000</v>
      </c>
      <c r="D32" s="75">
        <f t="shared" si="2"/>
        <v>0</v>
      </c>
      <c r="E32" s="75">
        <f t="shared" si="2"/>
        <v>0</v>
      </c>
      <c r="F32" s="75">
        <f t="shared" si="2"/>
        <v>3000</v>
      </c>
      <c r="G32" s="75">
        <f t="shared" si="2"/>
        <v>3000</v>
      </c>
    </row>
    <row r="33" spans="1:7" ht="33.75" customHeight="1" x14ac:dyDescent="0.2">
      <c r="A33" s="37" t="s">
        <v>43</v>
      </c>
      <c r="B33" s="74" t="s">
        <v>84</v>
      </c>
      <c r="C33" s="75">
        <v>3000</v>
      </c>
      <c r="D33" s="75"/>
      <c r="E33" s="75"/>
      <c r="F33" s="75">
        <v>3000</v>
      </c>
      <c r="G33" s="75">
        <v>3000</v>
      </c>
    </row>
    <row r="34" spans="1:7" x14ac:dyDescent="0.2">
      <c r="A34" s="37" t="s">
        <v>33</v>
      </c>
      <c r="B34" s="74" t="s">
        <v>85</v>
      </c>
      <c r="C34" s="75">
        <f>C35+C40</f>
        <v>469000</v>
      </c>
      <c r="D34" s="75">
        <f>D35+D40</f>
        <v>0</v>
      </c>
      <c r="E34" s="75">
        <f>E35+E40</f>
        <v>0</v>
      </c>
      <c r="F34" s="75">
        <f>F35+F40</f>
        <v>469000</v>
      </c>
      <c r="G34" s="75">
        <f>G35+G40</f>
        <v>469000</v>
      </c>
    </row>
    <row r="35" spans="1:7" x14ac:dyDescent="0.2">
      <c r="A35" s="37" t="s">
        <v>86</v>
      </c>
      <c r="B35" s="74" t="s">
        <v>87</v>
      </c>
      <c r="C35" s="75">
        <v>23000</v>
      </c>
      <c r="D35" s="75">
        <f>D36</f>
        <v>0</v>
      </c>
      <c r="E35" s="75">
        <f>E36</f>
        <v>0</v>
      </c>
      <c r="F35" s="75">
        <v>23000</v>
      </c>
      <c r="G35" s="75">
        <v>23000</v>
      </c>
    </row>
    <row r="36" spans="1:7" ht="22.5" x14ac:dyDescent="0.2">
      <c r="A36" s="37" t="s">
        <v>88</v>
      </c>
      <c r="B36" s="74" t="s">
        <v>89</v>
      </c>
      <c r="C36" s="75">
        <v>23000</v>
      </c>
      <c r="D36" s="75"/>
      <c r="E36" s="75"/>
      <c r="F36" s="75">
        <v>23000</v>
      </c>
      <c r="G36" s="75">
        <v>23000</v>
      </c>
    </row>
    <row r="37" spans="1:7" ht="15.75" hidden="1" customHeight="1" x14ac:dyDescent="0.2">
      <c r="A37" s="37" t="s">
        <v>90</v>
      </c>
      <c r="B37" s="74" t="s">
        <v>91</v>
      </c>
      <c r="C37" s="75">
        <v>23000</v>
      </c>
      <c r="D37" s="75">
        <f>D38+D39</f>
        <v>0</v>
      </c>
      <c r="E37" s="75">
        <f>E38+E39</f>
        <v>0</v>
      </c>
      <c r="F37" s="75">
        <v>23000</v>
      </c>
      <c r="G37" s="75">
        <v>23000</v>
      </c>
    </row>
    <row r="38" spans="1:7" ht="15.75" hidden="1" customHeight="1" x14ac:dyDescent="0.2">
      <c r="A38" s="37" t="s">
        <v>92</v>
      </c>
      <c r="B38" s="74" t="s">
        <v>93</v>
      </c>
      <c r="C38" s="75">
        <v>446000</v>
      </c>
      <c r="D38" s="75"/>
      <c r="E38" s="75"/>
      <c r="F38" s="75">
        <v>446000</v>
      </c>
      <c r="G38" s="75">
        <v>446000</v>
      </c>
    </row>
    <row r="39" spans="1:7" ht="15.75" hidden="1" customHeight="1" x14ac:dyDescent="0.2">
      <c r="A39" s="37" t="s">
        <v>94</v>
      </c>
      <c r="B39" s="74" t="s">
        <v>95</v>
      </c>
      <c r="C39" s="75">
        <v>446000</v>
      </c>
      <c r="D39" s="75"/>
      <c r="E39" s="75"/>
      <c r="F39" s="75">
        <v>446000</v>
      </c>
      <c r="G39" s="75">
        <v>446000</v>
      </c>
    </row>
    <row r="40" spans="1:7" ht="36.75" customHeight="1" x14ac:dyDescent="0.2">
      <c r="A40" s="37" t="s">
        <v>96</v>
      </c>
      <c r="B40" s="74" t="s">
        <v>97</v>
      </c>
      <c r="C40" s="75">
        <v>446000</v>
      </c>
      <c r="D40" s="75">
        <f>D41+D42</f>
        <v>0</v>
      </c>
      <c r="E40" s="75">
        <f>E41+E42</f>
        <v>0</v>
      </c>
      <c r="F40" s="75">
        <v>446000</v>
      </c>
      <c r="G40" s="75">
        <v>446000</v>
      </c>
    </row>
    <row r="41" spans="1:7" x14ac:dyDescent="0.2">
      <c r="A41" s="37" t="s">
        <v>34</v>
      </c>
      <c r="B41" s="74" t="s">
        <v>98</v>
      </c>
      <c r="C41" s="75">
        <f>C42</f>
        <v>2081500</v>
      </c>
      <c r="D41" s="75">
        <f>D42</f>
        <v>0</v>
      </c>
      <c r="E41" s="75">
        <f>E42</f>
        <v>0</v>
      </c>
      <c r="F41" s="75">
        <f>F42</f>
        <v>1683400</v>
      </c>
      <c r="G41" s="75">
        <f>G42</f>
        <v>1573900</v>
      </c>
    </row>
    <row r="42" spans="1:7" ht="22.5" x14ac:dyDescent="0.2">
      <c r="A42" s="37" t="s">
        <v>35</v>
      </c>
      <c r="B42" s="74" t="s">
        <v>99</v>
      </c>
      <c r="C42" s="75">
        <f>C43+C48</f>
        <v>2081500</v>
      </c>
      <c r="D42" s="75">
        <f>D43+D48</f>
        <v>0</v>
      </c>
      <c r="E42" s="75">
        <f>E43+E48</f>
        <v>0</v>
      </c>
      <c r="F42" s="75">
        <f>F43+F48</f>
        <v>1683400</v>
      </c>
      <c r="G42" s="75">
        <f>G43+G48</f>
        <v>1573900</v>
      </c>
    </row>
    <row r="43" spans="1:7" x14ac:dyDescent="0.2">
      <c r="A43" s="37" t="s">
        <v>53</v>
      </c>
      <c r="B43" s="74" t="s">
        <v>140</v>
      </c>
      <c r="C43" s="75">
        <v>1991600</v>
      </c>
      <c r="D43" s="75">
        <f t="shared" ref="C43:G44" si="3">D44</f>
        <v>0</v>
      </c>
      <c r="E43" s="75">
        <f t="shared" si="3"/>
        <v>0</v>
      </c>
      <c r="F43" s="75">
        <f t="shared" si="3"/>
        <v>1593500</v>
      </c>
      <c r="G43" s="75">
        <f t="shared" si="3"/>
        <v>1484000</v>
      </c>
    </row>
    <row r="44" spans="1:7" x14ac:dyDescent="0.2">
      <c r="A44" s="37" t="s">
        <v>54</v>
      </c>
      <c r="B44" s="74" t="s">
        <v>141</v>
      </c>
      <c r="C44" s="75">
        <f t="shared" si="3"/>
        <v>1691600</v>
      </c>
      <c r="D44" s="75">
        <f t="shared" si="3"/>
        <v>0</v>
      </c>
      <c r="E44" s="75">
        <f t="shared" si="3"/>
        <v>0</v>
      </c>
      <c r="F44" s="75">
        <f t="shared" si="3"/>
        <v>1593500</v>
      </c>
      <c r="G44" s="75">
        <f t="shared" si="3"/>
        <v>1484000</v>
      </c>
    </row>
    <row r="45" spans="1:7" ht="22.5" customHeight="1" x14ac:dyDescent="0.2">
      <c r="A45" s="37" t="s">
        <v>55</v>
      </c>
      <c r="B45" s="74" t="s">
        <v>142</v>
      </c>
      <c r="C45" s="75">
        <v>1691600</v>
      </c>
      <c r="D45" s="75"/>
      <c r="E45" s="75"/>
      <c r="F45" s="75">
        <v>1593500</v>
      </c>
      <c r="G45" s="75">
        <v>1484000</v>
      </c>
    </row>
    <row r="46" spans="1:7" ht="15.75" customHeight="1" x14ac:dyDescent="0.2">
      <c r="A46" s="71" t="s">
        <v>134</v>
      </c>
      <c r="B46" s="73" t="s">
        <v>143</v>
      </c>
      <c r="C46" s="75">
        <v>300000</v>
      </c>
      <c r="D46" s="75"/>
      <c r="E46" s="75"/>
      <c r="F46" s="75"/>
      <c r="G46" s="75"/>
    </row>
    <row r="47" spans="1:7" ht="16.5" customHeight="1" x14ac:dyDescent="0.2">
      <c r="A47" s="71" t="s">
        <v>135</v>
      </c>
      <c r="B47" s="73" t="s">
        <v>144</v>
      </c>
      <c r="C47" s="75">
        <v>300000</v>
      </c>
      <c r="D47" s="75"/>
      <c r="E47" s="75"/>
      <c r="F47" s="75"/>
      <c r="G47" s="75"/>
    </row>
    <row r="48" spans="1:7" x14ac:dyDescent="0.2">
      <c r="A48" s="37" t="s">
        <v>56</v>
      </c>
      <c r="B48" s="74" t="s">
        <v>145</v>
      </c>
      <c r="C48" s="75">
        <v>89900</v>
      </c>
      <c r="D48" s="75">
        <f>D49+D50</f>
        <v>0</v>
      </c>
      <c r="E48" s="75">
        <f>E49+E50</f>
        <v>0</v>
      </c>
      <c r="F48" s="75">
        <v>89900</v>
      </c>
      <c r="G48" s="75">
        <v>89900</v>
      </c>
    </row>
    <row r="49" spans="1:7" ht="22.5" customHeight="1" x14ac:dyDescent="0.2">
      <c r="A49" s="37" t="s">
        <v>100</v>
      </c>
      <c r="B49" s="74" t="s">
        <v>146</v>
      </c>
      <c r="C49" s="75">
        <v>0</v>
      </c>
      <c r="D49" s="75"/>
      <c r="E49" s="75"/>
      <c r="F49" s="75">
        <v>0</v>
      </c>
      <c r="G49" s="75">
        <v>0</v>
      </c>
    </row>
    <row r="50" spans="1:7" x14ac:dyDescent="0.2">
      <c r="A50" s="37" t="s">
        <v>101</v>
      </c>
      <c r="B50" s="74" t="s">
        <v>147</v>
      </c>
      <c r="C50" s="75">
        <v>0</v>
      </c>
      <c r="D50" s="75"/>
      <c r="E50" s="75"/>
      <c r="F50" s="75">
        <v>0</v>
      </c>
      <c r="G50" s="75">
        <v>0</v>
      </c>
    </row>
    <row r="51" spans="1:7" ht="22.5" x14ac:dyDescent="0.2">
      <c r="A51" s="37" t="s">
        <v>36</v>
      </c>
      <c r="B51" s="74" t="s">
        <v>148</v>
      </c>
      <c r="C51" s="75">
        <v>89900</v>
      </c>
      <c r="D51" s="75">
        <f>D52</f>
        <v>0</v>
      </c>
      <c r="E51" s="75">
        <f>E52</f>
        <v>0</v>
      </c>
      <c r="F51" s="75">
        <v>89900</v>
      </c>
      <c r="G51" s="75">
        <v>89900</v>
      </c>
    </row>
    <row r="52" spans="1:7" ht="24.75" customHeight="1" x14ac:dyDescent="0.2">
      <c r="A52" s="37" t="s">
        <v>57</v>
      </c>
      <c r="B52" s="74" t="s">
        <v>149</v>
      </c>
      <c r="C52" s="75">
        <v>89900</v>
      </c>
      <c r="D52" s="75"/>
      <c r="E52" s="75"/>
      <c r="F52" s="75">
        <v>89900</v>
      </c>
      <c r="G52" s="75">
        <v>89900</v>
      </c>
    </row>
    <row r="53" spans="1:7" ht="12.75" x14ac:dyDescent="0.2">
      <c r="C53"/>
      <c r="D53"/>
      <c r="E53"/>
    </row>
    <row r="54" spans="1:7" ht="12.75" x14ac:dyDescent="0.2">
      <c r="C54"/>
      <c r="D54"/>
      <c r="E54"/>
    </row>
    <row r="55" spans="1:7" ht="12.75" x14ac:dyDescent="0.2">
      <c r="C55"/>
      <c r="D55"/>
      <c r="E55"/>
    </row>
    <row r="56" spans="1:7" ht="12.75" x14ac:dyDescent="0.2">
      <c r="C56"/>
      <c r="D56"/>
      <c r="E56"/>
    </row>
    <row r="57" spans="1:7" ht="12.75" x14ac:dyDescent="0.2">
      <c r="C57"/>
      <c r="D57"/>
      <c r="E57"/>
    </row>
    <row r="58" spans="1:7" ht="12.75" x14ac:dyDescent="0.2">
      <c r="C58"/>
      <c r="D58"/>
      <c r="E58"/>
    </row>
    <row r="59" spans="1:7" ht="12.75" x14ac:dyDescent="0.2">
      <c r="C59"/>
      <c r="D59"/>
      <c r="E59"/>
    </row>
    <row r="60" spans="1:7" ht="12.75" x14ac:dyDescent="0.2">
      <c r="C60"/>
      <c r="D60"/>
      <c r="E60"/>
    </row>
    <row r="61" spans="1:7" ht="12.75" x14ac:dyDescent="0.2">
      <c r="C61"/>
      <c r="D61"/>
      <c r="E61"/>
    </row>
    <row r="62" spans="1:7" ht="12.75" x14ac:dyDescent="0.2">
      <c r="C62"/>
      <c r="D62"/>
      <c r="E62"/>
    </row>
    <row r="63" spans="1:7" ht="12.75" x14ac:dyDescent="0.2">
      <c r="C63"/>
      <c r="D63"/>
      <c r="E63"/>
    </row>
    <row r="64" spans="1:7" ht="12.75" x14ac:dyDescent="0.2">
      <c r="C64"/>
      <c r="D64"/>
      <c r="E64"/>
    </row>
    <row r="65" spans="1:5" ht="12.75" x14ac:dyDescent="0.2">
      <c r="C65"/>
      <c r="D65"/>
      <c r="E65"/>
    </row>
    <row r="66" spans="1:5" ht="12.75" x14ac:dyDescent="0.2">
      <c r="C66"/>
      <c r="D66"/>
      <c r="E66"/>
    </row>
    <row r="67" spans="1:5" ht="12.75" x14ac:dyDescent="0.2">
      <c r="C67"/>
      <c r="D67"/>
      <c r="E67"/>
    </row>
    <row r="68" spans="1:5" ht="12.75" x14ac:dyDescent="0.2">
      <c r="C68"/>
      <c r="D68"/>
      <c r="E68"/>
    </row>
    <row r="69" spans="1:5" ht="12.75" x14ac:dyDescent="0.2">
      <c r="C69"/>
      <c r="D69"/>
      <c r="E69"/>
    </row>
    <row r="70" spans="1:5" ht="12.75" x14ac:dyDescent="0.2">
      <c r="C70"/>
      <c r="D70"/>
      <c r="E70"/>
    </row>
    <row r="74" spans="1:5" ht="18.75" x14ac:dyDescent="0.3">
      <c r="A74" s="208"/>
      <c r="B74" s="208"/>
      <c r="C74" s="208"/>
      <c r="D74" s="208"/>
      <c r="E74" s="208"/>
    </row>
  </sheetData>
  <mergeCells count="3">
    <mergeCell ref="A6:E6"/>
    <mergeCell ref="A74:E74"/>
    <mergeCell ref="A7:C7"/>
  </mergeCells>
  <phoneticPr fontId="11" type="noConversion"/>
  <pageMargins left="1.1811023622047245" right="0.78740157480314965" top="0.78740157480314965" bottom="0.78740157480314965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75" workbookViewId="0"/>
  </sheetViews>
  <sheetFormatPr defaultRowHeight="12.75" x14ac:dyDescent="0.2"/>
  <cols>
    <col min="1" max="1" width="1.7109375" customWidth="1"/>
    <col min="2" max="2" width="66.140625" customWidth="1"/>
    <col min="3" max="3" width="5.42578125" customWidth="1"/>
    <col min="4" max="4" width="5.28515625" customWidth="1"/>
    <col min="5" max="5" width="16.28515625" customWidth="1"/>
    <col min="6" max="6" width="16" hidden="1" customWidth="1"/>
    <col min="7" max="7" width="15.85546875" hidden="1" customWidth="1"/>
    <col min="8" max="8" width="17.28515625" customWidth="1"/>
    <col min="9" max="9" width="15.7109375" customWidth="1"/>
  </cols>
  <sheetData>
    <row r="1" spans="1:9" ht="18.75" x14ac:dyDescent="0.3">
      <c r="B1" s="1" t="s">
        <v>24</v>
      </c>
      <c r="C1" s="1"/>
      <c r="D1" s="1"/>
      <c r="E1" s="1" t="s">
        <v>52</v>
      </c>
      <c r="F1" s="1"/>
      <c r="G1" s="1"/>
    </row>
    <row r="2" spans="1:9" ht="18.75" x14ac:dyDescent="0.3">
      <c r="B2" s="1" t="s">
        <v>25</v>
      </c>
      <c r="C2" s="1"/>
      <c r="D2" s="1"/>
      <c r="E2" s="1" t="s">
        <v>46</v>
      </c>
      <c r="F2" s="1"/>
      <c r="G2" s="1"/>
    </row>
    <row r="3" spans="1:9" ht="18.75" x14ac:dyDescent="0.3">
      <c r="B3" s="1" t="s">
        <v>26</v>
      </c>
      <c r="C3" s="1"/>
      <c r="D3" s="1"/>
      <c r="E3" s="1" t="s">
        <v>47</v>
      </c>
      <c r="F3" s="1"/>
      <c r="G3" s="1"/>
    </row>
    <row r="4" spans="1:9" ht="18.75" x14ac:dyDescent="0.3">
      <c r="A4" s="13"/>
      <c r="B4" s="1" t="s">
        <v>27</v>
      </c>
      <c r="C4" s="1"/>
      <c r="D4" s="1"/>
      <c r="E4" s="58" t="s">
        <v>168</v>
      </c>
      <c r="F4" s="1"/>
      <c r="G4" s="1"/>
    </row>
    <row r="5" spans="1:9" ht="15.75" x14ac:dyDescent="0.25">
      <c r="E5" s="14"/>
      <c r="F5" s="17"/>
      <c r="G5" s="17"/>
    </row>
    <row r="6" spans="1:9" ht="15.75" x14ac:dyDescent="0.25">
      <c r="E6" s="14"/>
      <c r="F6" s="14"/>
      <c r="G6" s="14"/>
    </row>
    <row r="7" spans="1:9" ht="18.75" customHeight="1" x14ac:dyDescent="0.3">
      <c r="A7" s="205" t="s">
        <v>136</v>
      </c>
      <c r="B7" s="205"/>
      <c r="C7" s="205"/>
      <c r="D7" s="205"/>
      <c r="E7" s="205"/>
      <c r="F7" s="205"/>
      <c r="G7" s="205"/>
      <c r="H7" s="205"/>
      <c r="I7" s="205"/>
    </row>
    <row r="8" spans="1:9" ht="31.5" customHeight="1" x14ac:dyDescent="0.2">
      <c r="A8" s="210" t="s">
        <v>137</v>
      </c>
      <c r="B8" s="210"/>
      <c r="C8" s="210"/>
      <c r="D8" s="210"/>
      <c r="E8" s="210"/>
      <c r="F8" s="210"/>
      <c r="G8" s="210"/>
      <c r="H8" s="210"/>
      <c r="I8" s="210"/>
    </row>
    <row r="9" spans="1:9" ht="18.75" x14ac:dyDescent="0.2">
      <c r="A9" s="17"/>
      <c r="B9" s="17"/>
      <c r="C9" s="17"/>
      <c r="D9" s="17"/>
      <c r="E9" s="18"/>
      <c r="F9" s="18"/>
      <c r="G9" s="19" t="s">
        <v>1</v>
      </c>
    </row>
    <row r="10" spans="1:9" ht="15.75" x14ac:dyDescent="0.2">
      <c r="A10" s="17"/>
      <c r="B10" s="17"/>
      <c r="C10" s="17"/>
      <c r="D10" s="17"/>
      <c r="E10" s="18"/>
      <c r="F10" s="18"/>
      <c r="G10" s="18"/>
      <c r="I10" t="s">
        <v>104</v>
      </c>
    </row>
    <row r="11" spans="1:9" ht="18.75" x14ac:dyDescent="0.2">
      <c r="A11" s="20"/>
      <c r="B11" s="21" t="s">
        <v>40</v>
      </c>
      <c r="C11" s="21" t="s">
        <v>105</v>
      </c>
      <c r="D11" s="21" t="s">
        <v>106</v>
      </c>
      <c r="E11" s="4" t="s">
        <v>50</v>
      </c>
      <c r="F11" s="4" t="s">
        <v>44</v>
      </c>
      <c r="G11" s="4" t="s">
        <v>45</v>
      </c>
      <c r="H11" s="4" t="s">
        <v>102</v>
      </c>
      <c r="I11" s="4" t="s">
        <v>138</v>
      </c>
    </row>
    <row r="12" spans="1:9" ht="18.75" x14ac:dyDescent="0.3">
      <c r="A12" s="22"/>
      <c r="B12" s="23" t="s">
        <v>109</v>
      </c>
      <c r="C12" s="50" t="s">
        <v>107</v>
      </c>
      <c r="D12" s="50" t="s">
        <v>108</v>
      </c>
      <c r="E12" s="47">
        <f>E13+E14+E17+E18</f>
        <v>1584632</v>
      </c>
      <c r="F12" s="47" t="e">
        <f>F13+F14+F17+F18</f>
        <v>#REF!</v>
      </c>
      <c r="G12" s="47" t="e">
        <f>G13+G14+G17+G18</f>
        <v>#REF!</v>
      </c>
      <c r="H12" s="47">
        <f>H13+H14+H17+H18</f>
        <v>1501900</v>
      </c>
      <c r="I12" s="47">
        <f>I13+I14+I17+I18</f>
        <v>1431400</v>
      </c>
    </row>
    <row r="13" spans="1:9" ht="56.25" x14ac:dyDescent="0.3">
      <c r="A13" s="24"/>
      <c r="B13" s="25" t="s">
        <v>103</v>
      </c>
      <c r="C13" s="51" t="s">
        <v>107</v>
      </c>
      <c r="D13" s="51" t="s">
        <v>110</v>
      </c>
      <c r="E13" s="46">
        <v>436400</v>
      </c>
      <c r="F13" s="46"/>
      <c r="G13" s="46"/>
      <c r="H13" s="46">
        <v>536400</v>
      </c>
      <c r="I13" s="46">
        <v>536400</v>
      </c>
    </row>
    <row r="14" spans="1:9" ht="75" x14ac:dyDescent="0.3">
      <c r="A14" s="24"/>
      <c r="B14" s="59" t="s">
        <v>111</v>
      </c>
      <c r="C14" s="60" t="s">
        <v>107</v>
      </c>
      <c r="D14" s="60" t="s">
        <v>112</v>
      </c>
      <c r="E14" s="61">
        <v>1134750</v>
      </c>
      <c r="F14" s="61"/>
      <c r="G14" s="61"/>
      <c r="H14" s="61">
        <v>952650</v>
      </c>
      <c r="I14" s="61">
        <v>882150</v>
      </c>
    </row>
    <row r="15" spans="1:9" ht="18.75" hidden="1" x14ac:dyDescent="0.3">
      <c r="A15" s="24"/>
      <c r="B15" s="62" t="s">
        <v>37</v>
      </c>
      <c r="C15" s="63"/>
      <c r="D15" s="63"/>
      <c r="E15" s="61"/>
      <c r="F15" s="61"/>
      <c r="G15" s="61"/>
      <c r="H15" s="61"/>
      <c r="I15" s="61"/>
    </row>
    <row r="16" spans="1:9" ht="18.75" hidden="1" x14ac:dyDescent="0.3">
      <c r="A16" s="22"/>
      <c r="B16" s="64" t="s">
        <v>38</v>
      </c>
      <c r="C16" s="65"/>
      <c r="D16" s="65"/>
      <c r="E16" s="66"/>
      <c r="F16" s="66"/>
      <c r="G16" s="66"/>
      <c r="H16" s="66"/>
      <c r="I16" s="66"/>
    </row>
    <row r="17" spans="1:9" ht="57.75" customHeight="1" x14ac:dyDescent="0.3">
      <c r="A17" s="24"/>
      <c r="B17" s="62" t="s">
        <v>133</v>
      </c>
      <c r="C17" s="60" t="s">
        <v>107</v>
      </c>
      <c r="D17" s="60" t="s">
        <v>132</v>
      </c>
      <c r="E17" s="61">
        <v>12850</v>
      </c>
      <c r="F17" s="61"/>
      <c r="G17" s="61"/>
      <c r="H17" s="61">
        <v>12850</v>
      </c>
      <c r="I17" s="61">
        <v>12850</v>
      </c>
    </row>
    <row r="18" spans="1:9" ht="27.75" customHeight="1" x14ac:dyDescent="0.3">
      <c r="A18" s="24"/>
      <c r="B18" s="72" t="s">
        <v>37</v>
      </c>
      <c r="C18" s="60" t="s">
        <v>107</v>
      </c>
      <c r="D18" s="60" t="s">
        <v>158</v>
      </c>
      <c r="E18" s="66">
        <v>632</v>
      </c>
      <c r="F18" s="66" t="e">
        <f>#REF!</f>
        <v>#REF!</v>
      </c>
      <c r="G18" s="66" t="e">
        <f>#REF!</f>
        <v>#REF!</v>
      </c>
      <c r="H18" s="66">
        <v>0</v>
      </c>
      <c r="I18" s="66">
        <v>0</v>
      </c>
    </row>
    <row r="19" spans="1:9" s="36" customFormat="1" ht="18.75" x14ac:dyDescent="0.3">
      <c r="A19" s="35"/>
      <c r="B19" s="67" t="s">
        <v>115</v>
      </c>
      <c r="C19" s="68" t="s">
        <v>110</v>
      </c>
      <c r="D19" s="68" t="s">
        <v>108</v>
      </c>
      <c r="E19" s="66">
        <f>E20</f>
        <v>89900</v>
      </c>
      <c r="F19" s="66">
        <f>F20</f>
        <v>0</v>
      </c>
      <c r="G19" s="66">
        <f>G20</f>
        <v>0</v>
      </c>
      <c r="H19" s="66">
        <f>H20</f>
        <v>89900</v>
      </c>
      <c r="I19" s="66">
        <f>I20</f>
        <v>89900</v>
      </c>
    </row>
    <row r="20" spans="1:9" s="34" customFormat="1" ht="18.75" x14ac:dyDescent="0.3">
      <c r="A20" s="24"/>
      <c r="B20" s="69" t="s">
        <v>39</v>
      </c>
      <c r="C20" s="70" t="s">
        <v>110</v>
      </c>
      <c r="D20" s="70" t="s">
        <v>114</v>
      </c>
      <c r="E20" s="61">
        <v>89900</v>
      </c>
      <c r="F20" s="61"/>
      <c r="G20" s="61"/>
      <c r="H20" s="61">
        <v>89900</v>
      </c>
      <c r="I20" s="61">
        <v>89900</v>
      </c>
    </row>
    <row r="21" spans="1:9" ht="37.5" x14ac:dyDescent="0.3">
      <c r="A21" s="22"/>
      <c r="B21" s="27" t="s">
        <v>116</v>
      </c>
      <c r="C21" s="55" t="s">
        <v>114</v>
      </c>
      <c r="D21" s="55" t="s">
        <v>108</v>
      </c>
      <c r="E21" s="48">
        <f>E22+E23</f>
        <v>34000</v>
      </c>
      <c r="F21" s="48">
        <f>F22+F23</f>
        <v>0</v>
      </c>
      <c r="G21" s="48">
        <f>G22+G23</f>
        <v>0</v>
      </c>
      <c r="H21" s="48">
        <f>H22+H23</f>
        <v>34000</v>
      </c>
      <c r="I21" s="48">
        <f>I22+I23</f>
        <v>34000</v>
      </c>
    </row>
    <row r="22" spans="1:9" ht="18.75" x14ac:dyDescent="0.3">
      <c r="A22" s="30"/>
      <c r="B22" s="33" t="s">
        <v>113</v>
      </c>
      <c r="C22" s="54" t="s">
        <v>114</v>
      </c>
      <c r="D22" s="54" t="s">
        <v>112</v>
      </c>
      <c r="E22" s="49">
        <v>0</v>
      </c>
      <c r="F22" s="49"/>
      <c r="G22" s="49"/>
      <c r="H22" s="49">
        <v>0</v>
      </c>
      <c r="I22" s="49">
        <v>0</v>
      </c>
    </row>
    <row r="23" spans="1:9" ht="18.75" x14ac:dyDescent="0.3">
      <c r="A23" s="24"/>
      <c r="B23" s="26" t="s">
        <v>118</v>
      </c>
      <c r="C23" s="52" t="s">
        <v>114</v>
      </c>
      <c r="D23" s="52" t="s">
        <v>117</v>
      </c>
      <c r="E23" s="49">
        <v>34000</v>
      </c>
      <c r="F23" s="49"/>
      <c r="G23" s="49"/>
      <c r="H23" s="49">
        <v>34000</v>
      </c>
      <c r="I23" s="49">
        <v>34000</v>
      </c>
    </row>
    <row r="24" spans="1:9" ht="18.75" x14ac:dyDescent="0.3">
      <c r="A24" s="22"/>
      <c r="B24" s="23" t="s">
        <v>119</v>
      </c>
      <c r="C24" s="50" t="s">
        <v>112</v>
      </c>
      <c r="D24" s="50" t="s">
        <v>108</v>
      </c>
      <c r="E24" s="48">
        <f>E25</f>
        <v>1156864.3</v>
      </c>
      <c r="F24" s="48">
        <f>F25</f>
        <v>0</v>
      </c>
      <c r="G24" s="48">
        <f>G25</f>
        <v>0</v>
      </c>
      <c r="H24" s="48">
        <f>H25</f>
        <v>635200</v>
      </c>
      <c r="I24" s="48">
        <f>I25</f>
        <v>905800</v>
      </c>
    </row>
    <row r="25" spans="1:9" s="32" customFormat="1" ht="18.75" x14ac:dyDescent="0.3">
      <c r="A25" s="30"/>
      <c r="B25" s="31" t="s">
        <v>121</v>
      </c>
      <c r="C25" s="56" t="s">
        <v>112</v>
      </c>
      <c r="D25" s="56" t="s">
        <v>120</v>
      </c>
      <c r="E25" s="49">
        <v>1156864.3</v>
      </c>
      <c r="F25" s="49"/>
      <c r="G25" s="49"/>
      <c r="H25" s="49">
        <v>635200</v>
      </c>
      <c r="I25" s="49">
        <v>905800</v>
      </c>
    </row>
    <row r="26" spans="1:9" ht="18.75" x14ac:dyDescent="0.3">
      <c r="A26" s="22"/>
      <c r="B26" s="23" t="s">
        <v>123</v>
      </c>
      <c r="C26" s="50" t="s">
        <v>122</v>
      </c>
      <c r="D26" s="50" t="s">
        <v>108</v>
      </c>
      <c r="E26" s="48">
        <f>E27</f>
        <v>25500</v>
      </c>
      <c r="F26" s="48">
        <f>F27</f>
        <v>0</v>
      </c>
      <c r="G26" s="48">
        <f>G27</f>
        <v>0</v>
      </c>
      <c r="H26" s="48">
        <f>H27</f>
        <v>0</v>
      </c>
      <c r="I26" s="48">
        <f>I27</f>
        <v>0</v>
      </c>
    </row>
    <row r="27" spans="1:9" ht="18.75" x14ac:dyDescent="0.3">
      <c r="A27" s="30"/>
      <c r="B27" s="31" t="s">
        <v>124</v>
      </c>
      <c r="C27" s="56" t="s">
        <v>122</v>
      </c>
      <c r="D27" s="56" t="s">
        <v>114</v>
      </c>
      <c r="E27" s="49">
        <v>25500</v>
      </c>
      <c r="F27" s="49"/>
      <c r="G27" s="49"/>
      <c r="H27" s="49">
        <v>0</v>
      </c>
      <c r="I27" s="49">
        <v>0</v>
      </c>
    </row>
    <row r="28" spans="1:9" ht="18.75" x14ac:dyDescent="0.3">
      <c r="A28" s="22"/>
      <c r="B28" s="28" t="s">
        <v>125</v>
      </c>
      <c r="C28" s="53" t="s">
        <v>126</v>
      </c>
      <c r="D28" s="53" t="s">
        <v>108</v>
      </c>
      <c r="E28" s="48">
        <f>E29</f>
        <v>1688547.86</v>
      </c>
      <c r="F28" s="48">
        <f>F29</f>
        <v>0</v>
      </c>
      <c r="G28" s="48">
        <f>G29</f>
        <v>0</v>
      </c>
      <c r="H28" s="48">
        <f>H29</f>
        <v>1404600</v>
      </c>
      <c r="I28" s="48">
        <f>I29</f>
        <v>1404600</v>
      </c>
    </row>
    <row r="29" spans="1:9" ht="18.75" x14ac:dyDescent="0.3">
      <c r="A29" s="24"/>
      <c r="B29" s="26" t="s">
        <v>127</v>
      </c>
      <c r="C29" s="52" t="s">
        <v>126</v>
      </c>
      <c r="D29" s="52" t="s">
        <v>107</v>
      </c>
      <c r="E29" s="49">
        <v>1688547.86</v>
      </c>
      <c r="F29" s="49"/>
      <c r="G29" s="49"/>
      <c r="H29" s="49">
        <v>1404600</v>
      </c>
      <c r="I29" s="49">
        <v>1404600</v>
      </c>
    </row>
    <row r="30" spans="1:9" ht="19.5" x14ac:dyDescent="0.35">
      <c r="A30" s="24"/>
      <c r="B30" s="23" t="s">
        <v>129</v>
      </c>
      <c r="C30" s="57" t="s">
        <v>117</v>
      </c>
      <c r="D30" s="57" t="s">
        <v>108</v>
      </c>
      <c r="E30" s="48">
        <f>E31</f>
        <v>10000</v>
      </c>
      <c r="F30" s="48">
        <f>F31</f>
        <v>0</v>
      </c>
      <c r="G30" s="48">
        <f>G31</f>
        <v>0</v>
      </c>
      <c r="H30" s="48">
        <f>H31</f>
        <v>0</v>
      </c>
      <c r="I30" s="48">
        <f>I31</f>
        <v>0</v>
      </c>
    </row>
    <row r="31" spans="1:9" ht="18.75" x14ac:dyDescent="0.3">
      <c r="A31" s="24"/>
      <c r="B31" s="26" t="s">
        <v>130</v>
      </c>
      <c r="C31" s="52" t="s">
        <v>117</v>
      </c>
      <c r="D31" s="52" t="s">
        <v>107</v>
      </c>
      <c r="E31" s="49">
        <v>10000</v>
      </c>
      <c r="F31" s="49"/>
      <c r="G31" s="49"/>
      <c r="H31" s="49">
        <v>0</v>
      </c>
      <c r="I31" s="49">
        <v>0</v>
      </c>
    </row>
    <row r="32" spans="1:9" ht="18.75" x14ac:dyDescent="0.3">
      <c r="A32" s="29"/>
      <c r="B32" s="28" t="s">
        <v>128</v>
      </c>
      <c r="C32" s="53" t="s">
        <v>131</v>
      </c>
      <c r="D32" s="53" t="s">
        <v>131</v>
      </c>
      <c r="E32" s="66">
        <f>E12+E19+E21+E24+E26+E28+E30</f>
        <v>4589444.16</v>
      </c>
      <c r="F32" s="48" t="e">
        <f>F12+F19+F21+F24+F26+F28+F30</f>
        <v>#REF!</v>
      </c>
      <c r="G32" s="48" t="e">
        <f>G12+G19+G21+G24+G26+G28+G30</f>
        <v>#REF!</v>
      </c>
      <c r="H32" s="48">
        <f>H12+H19+H21+H24+H26+H28+H30</f>
        <v>3665600</v>
      </c>
      <c r="I32" s="48">
        <f>I12+I19+I21+I24+I26+I28+I30</f>
        <v>3865700</v>
      </c>
    </row>
  </sheetData>
  <mergeCells count="2">
    <mergeCell ref="A7:I7"/>
    <mergeCell ref="A8:I8"/>
  </mergeCells>
  <phoneticPr fontId="11" type="noConversion"/>
  <pageMargins left="0.39370078740157483" right="0" top="0.59055118110236227" bottom="0.19685039370078741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2"/>
  <sheetViews>
    <sheetView showGridLines="0" workbookViewId="0">
      <selection activeCell="X4" sqref="X4"/>
    </sheetView>
  </sheetViews>
  <sheetFormatPr defaultRowHeight="12.75" x14ac:dyDescent="0.2"/>
  <cols>
    <col min="1" max="1" width="1.42578125" style="158" customWidth="1"/>
    <col min="2" max="3" width="0.85546875" style="158" customWidth="1"/>
    <col min="4" max="4" width="0.7109375" style="158" customWidth="1"/>
    <col min="5" max="5" width="0.5703125" style="158" customWidth="1"/>
    <col min="6" max="6" width="0.7109375" style="158" customWidth="1"/>
    <col min="7" max="7" width="0.85546875" style="158" customWidth="1"/>
    <col min="8" max="8" width="0.5703125" style="158" customWidth="1"/>
    <col min="9" max="9" width="0.7109375" style="158" customWidth="1"/>
    <col min="10" max="10" width="43.5703125" style="158" customWidth="1"/>
    <col min="11" max="11" width="6.140625" style="77" customWidth="1"/>
    <col min="12" max="12" width="6.28515625" style="77" customWidth="1"/>
    <col min="13" max="13" width="15.5703125" style="161" customWidth="1"/>
    <col min="14" max="14" width="6.7109375" style="161" customWidth="1"/>
    <col min="15" max="22" width="0" style="77" hidden="1" customWidth="1"/>
    <col min="23" max="23" width="16" style="78" customWidth="1"/>
    <col min="24" max="25" width="16" style="77" customWidth="1"/>
    <col min="26" max="16384" width="9.140625" style="77"/>
  </cols>
  <sheetData>
    <row r="1" spans="1:25" ht="18.75" x14ac:dyDescent="0.3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 t="s">
        <v>169</v>
      </c>
      <c r="N1" s="80"/>
      <c r="O1" s="78"/>
      <c r="P1" s="78"/>
      <c r="Q1" s="78"/>
      <c r="R1" s="78"/>
      <c r="S1" s="78"/>
      <c r="T1" s="78"/>
      <c r="U1" s="78"/>
      <c r="V1" s="78"/>
    </row>
    <row r="2" spans="1:25" ht="18.75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 t="s">
        <v>46</v>
      </c>
      <c r="N2" s="80"/>
      <c r="O2" s="78"/>
      <c r="P2" s="78"/>
      <c r="Q2" s="78"/>
      <c r="R2" s="78"/>
      <c r="S2" s="78"/>
      <c r="T2" s="78"/>
      <c r="U2" s="78"/>
      <c r="V2" s="78"/>
    </row>
    <row r="3" spans="1:25" ht="18.75" x14ac:dyDescent="0.3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 t="s">
        <v>47</v>
      </c>
      <c r="N3" s="80"/>
      <c r="O3" s="78"/>
      <c r="P3" s="78"/>
      <c r="Q3" s="78"/>
      <c r="R3" s="78"/>
      <c r="S3" s="78"/>
      <c r="T3" s="78"/>
      <c r="U3" s="78"/>
      <c r="V3" s="78"/>
    </row>
    <row r="4" spans="1:25" ht="18.600000000000001" customHeight="1" x14ac:dyDescent="0.3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81" t="s">
        <v>170</v>
      </c>
      <c r="N4" s="80"/>
      <c r="O4" s="78"/>
      <c r="P4" s="78"/>
      <c r="Q4" s="78"/>
      <c r="R4" s="78"/>
      <c r="S4" s="78"/>
      <c r="T4" s="78"/>
      <c r="U4" s="78"/>
      <c r="V4" s="78"/>
    </row>
    <row r="5" spans="1:25" ht="8.4499999999999993" customHeight="1" x14ac:dyDescent="0.3">
      <c r="A5" s="77"/>
      <c r="B5" s="82"/>
      <c r="C5" s="82"/>
      <c r="D5" s="82"/>
      <c r="E5" s="82"/>
      <c r="F5" s="82"/>
      <c r="G5" s="82"/>
      <c r="H5" s="82"/>
      <c r="I5" s="82"/>
      <c r="J5" s="83"/>
      <c r="K5" s="84"/>
      <c r="L5" s="84"/>
      <c r="M5" s="85"/>
      <c r="N5" s="85"/>
      <c r="O5" s="84"/>
      <c r="P5" s="83"/>
      <c r="Q5" s="84"/>
      <c r="R5" s="82"/>
      <c r="S5" s="82"/>
      <c r="T5" s="82"/>
      <c r="U5" s="82"/>
      <c r="V5" s="86"/>
      <c r="W5" s="86"/>
    </row>
    <row r="6" spans="1:25" ht="35.25" customHeight="1" x14ac:dyDescent="0.2">
      <c r="A6" s="77"/>
      <c r="B6" s="248" t="s">
        <v>171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</row>
    <row r="7" spans="1:25" ht="18" customHeight="1" thickBot="1" x14ac:dyDescent="0.3">
      <c r="A7" s="8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 t="s">
        <v>1</v>
      </c>
      <c r="X7" s="88"/>
    </row>
    <row r="8" spans="1:25" ht="36.75" customHeight="1" x14ac:dyDescent="0.2">
      <c r="A8" s="89"/>
      <c r="B8" s="249" t="s">
        <v>172</v>
      </c>
      <c r="C8" s="250"/>
      <c r="D8" s="250"/>
      <c r="E8" s="250"/>
      <c r="F8" s="250"/>
      <c r="G8" s="250"/>
      <c r="H8" s="250"/>
      <c r="I8" s="250"/>
      <c r="J8" s="250"/>
      <c r="K8" s="90" t="s">
        <v>173</v>
      </c>
      <c r="L8" s="90" t="s">
        <v>174</v>
      </c>
      <c r="M8" s="91" t="s">
        <v>175</v>
      </c>
      <c r="N8" s="91" t="s">
        <v>176</v>
      </c>
      <c r="O8" s="90" t="s">
        <v>177</v>
      </c>
      <c r="P8" s="90" t="s">
        <v>178</v>
      </c>
      <c r="Q8" s="90" t="s">
        <v>179</v>
      </c>
      <c r="R8" s="90" t="s">
        <v>180</v>
      </c>
      <c r="S8" s="90" t="s">
        <v>181</v>
      </c>
      <c r="T8" s="90" t="s">
        <v>182</v>
      </c>
      <c r="U8" s="90" t="s">
        <v>183</v>
      </c>
      <c r="V8" s="92"/>
      <c r="W8" s="93" t="s">
        <v>50</v>
      </c>
      <c r="X8" s="93" t="s">
        <v>102</v>
      </c>
      <c r="Y8" s="93" t="s">
        <v>138</v>
      </c>
    </row>
    <row r="9" spans="1:25" ht="24.75" customHeight="1" x14ac:dyDescent="0.25">
      <c r="A9" s="94"/>
      <c r="B9" s="235" t="s">
        <v>184</v>
      </c>
      <c r="C9" s="236"/>
      <c r="D9" s="236"/>
      <c r="E9" s="236"/>
      <c r="F9" s="236"/>
      <c r="G9" s="236"/>
      <c r="H9" s="236"/>
      <c r="I9" s="236"/>
      <c r="J9" s="236"/>
      <c r="K9" s="95">
        <v>1</v>
      </c>
      <c r="L9" s="95">
        <v>0</v>
      </c>
      <c r="M9" s="96">
        <v>0</v>
      </c>
      <c r="N9" s="97">
        <v>0</v>
      </c>
      <c r="O9" s="98"/>
      <c r="P9" s="99">
        <v>0</v>
      </c>
      <c r="Q9" s="237"/>
      <c r="R9" s="237"/>
      <c r="S9" s="237"/>
      <c r="T9" s="237"/>
      <c r="U9" s="100">
        <v>0</v>
      </c>
      <c r="V9" s="101">
        <v>0</v>
      </c>
      <c r="W9" s="102">
        <f>W10+W15+W23+W28</f>
        <v>1584632</v>
      </c>
      <c r="X9" s="102">
        <f>X10+X15+X23+X28</f>
        <v>1501900</v>
      </c>
      <c r="Y9" s="102">
        <f>Y10+Y15+Y23+Y28</f>
        <v>1431400</v>
      </c>
    </row>
    <row r="10" spans="1:25" ht="50.25" customHeight="1" x14ac:dyDescent="0.25">
      <c r="A10" s="94"/>
      <c r="B10" s="215" t="s">
        <v>103</v>
      </c>
      <c r="C10" s="216"/>
      <c r="D10" s="216"/>
      <c r="E10" s="216"/>
      <c r="F10" s="216"/>
      <c r="G10" s="216"/>
      <c r="H10" s="216"/>
      <c r="I10" s="216"/>
      <c r="J10" s="217"/>
      <c r="K10" s="95">
        <v>1</v>
      </c>
      <c r="L10" s="95">
        <v>2</v>
      </c>
      <c r="M10" s="96">
        <v>0</v>
      </c>
      <c r="N10" s="97">
        <v>0</v>
      </c>
      <c r="O10" s="98"/>
      <c r="P10" s="99">
        <v>0</v>
      </c>
      <c r="Q10" s="237"/>
      <c r="R10" s="237"/>
      <c r="S10" s="237"/>
      <c r="T10" s="237"/>
      <c r="U10" s="100">
        <v>0</v>
      </c>
      <c r="V10" s="101">
        <v>0</v>
      </c>
      <c r="W10" s="102">
        <f>W13</f>
        <v>436400</v>
      </c>
      <c r="X10" s="102">
        <f>X13</f>
        <v>536400</v>
      </c>
      <c r="Y10" s="102">
        <f>Y13</f>
        <v>536400</v>
      </c>
    </row>
    <row r="11" spans="1:25" ht="78.75" customHeight="1" x14ac:dyDescent="0.25">
      <c r="A11" s="94"/>
      <c r="B11" s="211" t="s">
        <v>185</v>
      </c>
      <c r="C11" s="212"/>
      <c r="D11" s="212"/>
      <c r="E11" s="212"/>
      <c r="F11" s="212"/>
      <c r="G11" s="212"/>
      <c r="H11" s="212"/>
      <c r="I11" s="212"/>
      <c r="J11" s="213"/>
      <c r="K11" s="103">
        <v>1</v>
      </c>
      <c r="L11" s="103">
        <v>2</v>
      </c>
      <c r="M11" s="104">
        <v>5200000000</v>
      </c>
      <c r="N11" s="105">
        <v>0</v>
      </c>
      <c r="O11" s="106"/>
      <c r="P11" s="107"/>
      <c r="Q11" s="108"/>
      <c r="R11" s="108"/>
      <c r="S11" s="108"/>
      <c r="T11" s="108"/>
      <c r="U11" s="108"/>
      <c r="V11" s="109"/>
      <c r="W11" s="110">
        <f t="shared" ref="W11:Y13" si="0">W12</f>
        <v>436400</v>
      </c>
      <c r="X11" s="110">
        <f t="shared" si="0"/>
        <v>536400</v>
      </c>
      <c r="Y11" s="110">
        <f t="shared" si="0"/>
        <v>536400</v>
      </c>
    </row>
    <row r="12" spans="1:25" ht="66.75" customHeight="1" x14ac:dyDescent="0.25">
      <c r="A12" s="94"/>
      <c r="B12" s="211" t="s">
        <v>186</v>
      </c>
      <c r="C12" s="212"/>
      <c r="D12" s="212"/>
      <c r="E12" s="212"/>
      <c r="F12" s="212"/>
      <c r="G12" s="212"/>
      <c r="H12" s="212"/>
      <c r="I12" s="212"/>
      <c r="J12" s="213"/>
      <c r="K12" s="103">
        <v>1</v>
      </c>
      <c r="L12" s="103">
        <v>2</v>
      </c>
      <c r="M12" s="104">
        <v>5210000000</v>
      </c>
      <c r="N12" s="105">
        <v>0</v>
      </c>
      <c r="O12" s="106"/>
      <c r="P12" s="107"/>
      <c r="Q12" s="108"/>
      <c r="R12" s="108"/>
      <c r="S12" s="108"/>
      <c r="T12" s="108"/>
      <c r="U12" s="108"/>
      <c r="V12" s="109"/>
      <c r="W12" s="110">
        <f t="shared" si="0"/>
        <v>436400</v>
      </c>
      <c r="X12" s="110">
        <f t="shared" si="0"/>
        <v>536400</v>
      </c>
      <c r="Y12" s="110">
        <f t="shared" si="0"/>
        <v>536400</v>
      </c>
    </row>
    <row r="13" spans="1:25" ht="22.15" customHeight="1" x14ac:dyDescent="0.25">
      <c r="A13" s="94"/>
      <c r="B13" s="211" t="s">
        <v>187</v>
      </c>
      <c r="C13" s="212"/>
      <c r="D13" s="212"/>
      <c r="E13" s="212"/>
      <c r="F13" s="212"/>
      <c r="G13" s="212"/>
      <c r="H13" s="212"/>
      <c r="I13" s="212"/>
      <c r="J13" s="213"/>
      <c r="K13" s="103">
        <v>1</v>
      </c>
      <c r="L13" s="103">
        <v>2</v>
      </c>
      <c r="M13" s="104">
        <v>5210010010</v>
      </c>
      <c r="N13" s="105">
        <v>0</v>
      </c>
      <c r="O13" s="106"/>
      <c r="P13" s="107">
        <v>0</v>
      </c>
      <c r="Q13" s="224"/>
      <c r="R13" s="224"/>
      <c r="S13" s="224"/>
      <c r="T13" s="224"/>
      <c r="U13" s="108">
        <v>0</v>
      </c>
      <c r="V13" s="109">
        <v>0</v>
      </c>
      <c r="W13" s="110">
        <f t="shared" si="0"/>
        <v>436400</v>
      </c>
      <c r="X13" s="110">
        <f t="shared" si="0"/>
        <v>536400</v>
      </c>
      <c r="Y13" s="110">
        <f t="shared" si="0"/>
        <v>536400</v>
      </c>
    </row>
    <row r="14" spans="1:25" ht="28.5" customHeight="1" x14ac:dyDescent="0.25">
      <c r="A14" s="94"/>
      <c r="B14" s="211" t="s">
        <v>188</v>
      </c>
      <c r="C14" s="212"/>
      <c r="D14" s="212"/>
      <c r="E14" s="212"/>
      <c r="F14" s="212"/>
      <c r="G14" s="212"/>
      <c r="H14" s="212"/>
      <c r="I14" s="212"/>
      <c r="J14" s="213"/>
      <c r="K14" s="103">
        <v>1</v>
      </c>
      <c r="L14" s="103">
        <v>2</v>
      </c>
      <c r="M14" s="104">
        <v>5210010010</v>
      </c>
      <c r="N14" s="105">
        <v>120</v>
      </c>
      <c r="O14" s="106"/>
      <c r="P14" s="107">
        <v>10000</v>
      </c>
      <c r="Q14" s="224"/>
      <c r="R14" s="224"/>
      <c r="S14" s="224"/>
      <c r="T14" s="224"/>
      <c r="U14" s="108">
        <v>0</v>
      </c>
      <c r="V14" s="109">
        <v>0</v>
      </c>
      <c r="W14" s="110">
        <v>436400</v>
      </c>
      <c r="X14" s="110">
        <v>536400</v>
      </c>
      <c r="Y14" s="110">
        <v>536400</v>
      </c>
    </row>
    <row r="15" spans="1:25" ht="64.5" customHeight="1" x14ac:dyDescent="0.25">
      <c r="A15" s="94"/>
      <c r="B15" s="245" t="s">
        <v>111</v>
      </c>
      <c r="C15" s="246"/>
      <c r="D15" s="246"/>
      <c r="E15" s="246"/>
      <c r="F15" s="246"/>
      <c r="G15" s="246"/>
      <c r="H15" s="246"/>
      <c r="I15" s="246"/>
      <c r="J15" s="247"/>
      <c r="K15" s="95">
        <v>1</v>
      </c>
      <c r="L15" s="95">
        <v>4</v>
      </c>
      <c r="M15" s="96">
        <v>0</v>
      </c>
      <c r="N15" s="97">
        <v>0</v>
      </c>
      <c r="O15" s="98"/>
      <c r="P15" s="99">
        <v>0</v>
      </c>
      <c r="Q15" s="237"/>
      <c r="R15" s="237"/>
      <c r="S15" s="237"/>
      <c r="T15" s="237"/>
      <c r="U15" s="100">
        <v>0</v>
      </c>
      <c r="V15" s="101">
        <v>0</v>
      </c>
      <c r="W15" s="111">
        <f>W18</f>
        <v>1134750</v>
      </c>
      <c r="X15" s="102">
        <f>X18</f>
        <v>952650</v>
      </c>
      <c r="Y15" s="102">
        <f>Y18</f>
        <v>882150</v>
      </c>
    </row>
    <row r="16" spans="1:25" ht="76.5" customHeight="1" x14ac:dyDescent="0.25">
      <c r="A16" s="94"/>
      <c r="B16" s="211" t="s">
        <v>185</v>
      </c>
      <c r="C16" s="212"/>
      <c r="D16" s="212"/>
      <c r="E16" s="212"/>
      <c r="F16" s="212"/>
      <c r="G16" s="212"/>
      <c r="H16" s="212"/>
      <c r="I16" s="212"/>
      <c r="J16" s="213"/>
      <c r="K16" s="103">
        <v>1</v>
      </c>
      <c r="L16" s="103">
        <v>4</v>
      </c>
      <c r="M16" s="104">
        <v>5200000000</v>
      </c>
      <c r="N16" s="105">
        <v>0</v>
      </c>
      <c r="O16" s="106"/>
      <c r="P16" s="107"/>
      <c r="Q16" s="108"/>
      <c r="R16" s="108"/>
      <c r="S16" s="108"/>
      <c r="T16" s="108"/>
      <c r="U16" s="108"/>
      <c r="V16" s="109"/>
      <c r="W16" s="110">
        <f t="shared" ref="W16:Y17" si="1">W17</f>
        <v>1134750</v>
      </c>
      <c r="X16" s="110">
        <f t="shared" si="1"/>
        <v>952650</v>
      </c>
      <c r="Y16" s="110">
        <f t="shared" si="1"/>
        <v>882150</v>
      </c>
    </row>
    <row r="17" spans="1:44" ht="70.5" customHeight="1" x14ac:dyDescent="0.25">
      <c r="A17" s="94"/>
      <c r="B17" s="211" t="s">
        <v>186</v>
      </c>
      <c r="C17" s="212"/>
      <c r="D17" s="212"/>
      <c r="E17" s="212"/>
      <c r="F17" s="212"/>
      <c r="G17" s="212"/>
      <c r="H17" s="212"/>
      <c r="I17" s="212"/>
      <c r="J17" s="213"/>
      <c r="K17" s="103">
        <v>1</v>
      </c>
      <c r="L17" s="103">
        <v>4</v>
      </c>
      <c r="M17" s="104">
        <v>5210000000</v>
      </c>
      <c r="N17" s="105">
        <v>0</v>
      </c>
      <c r="O17" s="106"/>
      <c r="P17" s="107"/>
      <c r="Q17" s="108"/>
      <c r="R17" s="108"/>
      <c r="S17" s="108"/>
      <c r="T17" s="108"/>
      <c r="U17" s="108"/>
      <c r="V17" s="109"/>
      <c r="W17" s="110">
        <f t="shared" si="1"/>
        <v>1134750</v>
      </c>
      <c r="X17" s="110">
        <f t="shared" si="1"/>
        <v>952650</v>
      </c>
      <c r="Y17" s="110">
        <f t="shared" si="1"/>
        <v>882150</v>
      </c>
    </row>
    <row r="18" spans="1:44" ht="37.5" customHeight="1" x14ac:dyDescent="0.25">
      <c r="A18" s="94"/>
      <c r="B18" s="211" t="s">
        <v>189</v>
      </c>
      <c r="C18" s="212"/>
      <c r="D18" s="212"/>
      <c r="E18" s="212"/>
      <c r="F18" s="212"/>
      <c r="G18" s="212"/>
      <c r="H18" s="212"/>
      <c r="I18" s="212"/>
      <c r="J18" s="213"/>
      <c r="K18" s="103">
        <v>1</v>
      </c>
      <c r="L18" s="103">
        <v>4</v>
      </c>
      <c r="M18" s="104">
        <v>5210010020</v>
      </c>
      <c r="N18" s="105">
        <v>0</v>
      </c>
      <c r="O18" s="106"/>
      <c r="P18" s="107">
        <v>0</v>
      </c>
      <c r="Q18" s="224"/>
      <c r="R18" s="224"/>
      <c r="S18" s="224"/>
      <c r="T18" s="224"/>
      <c r="U18" s="108">
        <v>0</v>
      </c>
      <c r="V18" s="109">
        <v>0</v>
      </c>
      <c r="W18" s="110">
        <f>W19+W20+W21+W22</f>
        <v>1134750</v>
      </c>
      <c r="X18" s="110">
        <f>X19+X20++X21++X22</f>
        <v>952650</v>
      </c>
      <c r="Y18" s="110">
        <f>Y19+Y20++Y21++Y22</f>
        <v>882150</v>
      </c>
    </row>
    <row r="19" spans="1:44" ht="34.5" customHeight="1" x14ac:dyDescent="0.25">
      <c r="A19" s="94"/>
      <c r="B19" s="211" t="s">
        <v>188</v>
      </c>
      <c r="C19" s="212"/>
      <c r="D19" s="212"/>
      <c r="E19" s="212"/>
      <c r="F19" s="212"/>
      <c r="G19" s="212"/>
      <c r="H19" s="212"/>
      <c r="I19" s="212"/>
      <c r="J19" s="213"/>
      <c r="K19" s="103">
        <v>1</v>
      </c>
      <c r="L19" s="103">
        <v>4</v>
      </c>
      <c r="M19" s="104">
        <v>5210010020</v>
      </c>
      <c r="N19" s="105">
        <v>120</v>
      </c>
      <c r="O19" s="106"/>
      <c r="P19" s="107">
        <v>10000</v>
      </c>
      <c r="Q19" s="224"/>
      <c r="R19" s="224"/>
      <c r="S19" s="224"/>
      <c r="T19" s="224"/>
      <c r="U19" s="108">
        <v>0</v>
      </c>
      <c r="V19" s="109">
        <v>0</v>
      </c>
      <c r="W19" s="110">
        <v>853670.6</v>
      </c>
      <c r="X19" s="110">
        <v>850000</v>
      </c>
      <c r="Y19" s="110">
        <v>850000</v>
      </c>
    </row>
    <row r="20" spans="1:44" ht="31.5" customHeight="1" x14ac:dyDescent="0.25">
      <c r="A20" s="94"/>
      <c r="B20" s="211" t="s">
        <v>190</v>
      </c>
      <c r="C20" s="212"/>
      <c r="D20" s="212"/>
      <c r="E20" s="212"/>
      <c r="F20" s="212"/>
      <c r="G20" s="212"/>
      <c r="H20" s="212"/>
      <c r="I20" s="212"/>
      <c r="J20" s="213"/>
      <c r="K20" s="103">
        <v>1</v>
      </c>
      <c r="L20" s="103">
        <v>4</v>
      </c>
      <c r="M20" s="104">
        <v>5210010020</v>
      </c>
      <c r="N20" s="105">
        <v>240</v>
      </c>
      <c r="O20" s="106"/>
      <c r="P20" s="107"/>
      <c r="Q20" s="108"/>
      <c r="R20" s="108"/>
      <c r="S20" s="108"/>
      <c r="T20" s="108"/>
      <c r="U20" s="108"/>
      <c r="V20" s="109"/>
      <c r="W20" s="110">
        <v>267889.40000000002</v>
      </c>
      <c r="X20" s="110">
        <v>89460</v>
      </c>
      <c r="Y20" s="110">
        <v>18960</v>
      </c>
      <c r="Z20" s="112"/>
      <c r="AA20" s="112"/>
      <c r="AB20" s="112"/>
    </row>
    <row r="21" spans="1:44" ht="22.15" customHeight="1" x14ac:dyDescent="0.25">
      <c r="A21" s="94"/>
      <c r="B21" s="211" t="s">
        <v>191</v>
      </c>
      <c r="C21" s="212"/>
      <c r="D21" s="212"/>
      <c r="E21" s="212"/>
      <c r="F21" s="212"/>
      <c r="G21" s="212"/>
      <c r="H21" s="212"/>
      <c r="I21" s="212"/>
      <c r="J21" s="213"/>
      <c r="K21" s="103">
        <v>1</v>
      </c>
      <c r="L21" s="103">
        <v>4</v>
      </c>
      <c r="M21" s="104">
        <v>5210010020</v>
      </c>
      <c r="N21" s="105" t="s">
        <v>192</v>
      </c>
      <c r="O21" s="106"/>
      <c r="P21" s="107">
        <v>10000</v>
      </c>
      <c r="Q21" s="224"/>
      <c r="R21" s="224"/>
      <c r="S21" s="224"/>
      <c r="T21" s="224"/>
      <c r="U21" s="108">
        <v>0</v>
      </c>
      <c r="V21" s="109">
        <v>0</v>
      </c>
      <c r="W21" s="110">
        <v>12190</v>
      </c>
      <c r="X21" s="110">
        <v>12190</v>
      </c>
      <c r="Y21" s="110">
        <v>12190</v>
      </c>
      <c r="Z21" s="112"/>
      <c r="AA21" s="112"/>
      <c r="AB21" s="112"/>
    </row>
    <row r="22" spans="1:44" s="78" customFormat="1" ht="20.25" customHeight="1" x14ac:dyDescent="0.25">
      <c r="A22" s="113"/>
      <c r="B22" s="211" t="s">
        <v>193</v>
      </c>
      <c r="C22" s="212"/>
      <c r="D22" s="212"/>
      <c r="E22" s="212"/>
      <c r="F22" s="212"/>
      <c r="G22" s="212"/>
      <c r="H22" s="212"/>
      <c r="I22" s="212"/>
      <c r="J22" s="213"/>
      <c r="K22" s="103">
        <v>1</v>
      </c>
      <c r="L22" s="103">
        <v>4</v>
      </c>
      <c r="M22" s="104">
        <v>5210010020</v>
      </c>
      <c r="N22" s="105">
        <v>850</v>
      </c>
      <c r="O22" s="106"/>
      <c r="P22" s="107">
        <v>10000</v>
      </c>
      <c r="Q22" s="224"/>
      <c r="R22" s="224"/>
      <c r="S22" s="224"/>
      <c r="T22" s="224"/>
      <c r="U22" s="108">
        <v>0</v>
      </c>
      <c r="V22" s="109">
        <v>0</v>
      </c>
      <c r="W22" s="110">
        <v>1000</v>
      </c>
      <c r="X22" s="110">
        <v>1000</v>
      </c>
      <c r="Y22" s="110">
        <v>1000</v>
      </c>
    </row>
    <row r="23" spans="1:44" s="123" customFormat="1" ht="47.25" customHeight="1" x14ac:dyDescent="0.25">
      <c r="A23" s="114"/>
      <c r="B23" s="238" t="s">
        <v>133</v>
      </c>
      <c r="C23" s="239"/>
      <c r="D23" s="239"/>
      <c r="E23" s="239"/>
      <c r="F23" s="239"/>
      <c r="G23" s="239"/>
      <c r="H23" s="239"/>
      <c r="I23" s="239"/>
      <c r="J23" s="240"/>
      <c r="K23" s="115">
        <v>1</v>
      </c>
      <c r="L23" s="115">
        <v>6</v>
      </c>
      <c r="M23" s="116">
        <v>0</v>
      </c>
      <c r="N23" s="117">
        <v>0</v>
      </c>
      <c r="O23" s="118"/>
      <c r="P23" s="119"/>
      <c r="Q23" s="120"/>
      <c r="R23" s="120"/>
      <c r="S23" s="120"/>
      <c r="T23" s="120"/>
      <c r="U23" s="120"/>
      <c r="V23" s="121"/>
      <c r="W23" s="111">
        <f t="shared" ref="W23:Y31" si="2">W24</f>
        <v>12850</v>
      </c>
      <c r="X23" s="111">
        <f t="shared" si="2"/>
        <v>12850</v>
      </c>
      <c r="Y23" s="111">
        <f t="shared" si="2"/>
        <v>12850</v>
      </c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</row>
    <row r="24" spans="1:44" s="133" customFormat="1" ht="83.25" customHeight="1" x14ac:dyDescent="0.25">
      <c r="A24" s="124"/>
      <c r="B24" s="241" t="s">
        <v>185</v>
      </c>
      <c r="C24" s="242"/>
      <c r="D24" s="242"/>
      <c r="E24" s="242"/>
      <c r="F24" s="242"/>
      <c r="G24" s="242"/>
      <c r="H24" s="242"/>
      <c r="I24" s="242"/>
      <c r="J24" s="243"/>
      <c r="K24" s="125">
        <v>1</v>
      </c>
      <c r="L24" s="125">
        <v>6</v>
      </c>
      <c r="M24" s="126">
        <v>5200000000</v>
      </c>
      <c r="N24" s="127">
        <v>0</v>
      </c>
      <c r="O24" s="128"/>
      <c r="P24" s="129"/>
      <c r="Q24" s="130"/>
      <c r="R24" s="130"/>
      <c r="S24" s="130"/>
      <c r="T24" s="130"/>
      <c r="U24" s="130"/>
      <c r="V24" s="131"/>
      <c r="W24" s="132">
        <f t="shared" si="2"/>
        <v>12850</v>
      </c>
      <c r="X24" s="132">
        <f t="shared" si="2"/>
        <v>12850</v>
      </c>
      <c r="Y24" s="132">
        <f t="shared" si="2"/>
        <v>12850</v>
      </c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</row>
    <row r="25" spans="1:44" s="133" customFormat="1" ht="67.5" customHeight="1" x14ac:dyDescent="0.25">
      <c r="A25" s="124"/>
      <c r="B25" s="241" t="s">
        <v>186</v>
      </c>
      <c r="C25" s="242"/>
      <c r="D25" s="242"/>
      <c r="E25" s="242"/>
      <c r="F25" s="242"/>
      <c r="G25" s="242"/>
      <c r="H25" s="242"/>
      <c r="I25" s="242"/>
      <c r="J25" s="243"/>
      <c r="K25" s="125">
        <v>1</v>
      </c>
      <c r="L25" s="125">
        <v>6</v>
      </c>
      <c r="M25" s="126">
        <v>5210000000</v>
      </c>
      <c r="N25" s="127">
        <v>0</v>
      </c>
      <c r="O25" s="128"/>
      <c r="P25" s="129"/>
      <c r="Q25" s="130"/>
      <c r="R25" s="130"/>
      <c r="S25" s="130"/>
      <c r="T25" s="130"/>
      <c r="U25" s="130"/>
      <c r="V25" s="131"/>
      <c r="W25" s="132">
        <f t="shared" si="2"/>
        <v>12850</v>
      </c>
      <c r="X25" s="132">
        <f t="shared" si="2"/>
        <v>12850</v>
      </c>
      <c r="Y25" s="132">
        <f t="shared" si="2"/>
        <v>12850</v>
      </c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</row>
    <row r="26" spans="1:44" s="133" customFormat="1" ht="51" customHeight="1" x14ac:dyDescent="0.25">
      <c r="A26" s="124"/>
      <c r="B26" s="241" t="s">
        <v>194</v>
      </c>
      <c r="C26" s="242"/>
      <c r="D26" s="242"/>
      <c r="E26" s="242"/>
      <c r="F26" s="242"/>
      <c r="G26" s="242"/>
      <c r="H26" s="242"/>
      <c r="I26" s="242"/>
      <c r="J26" s="243"/>
      <c r="K26" s="125">
        <v>1</v>
      </c>
      <c r="L26" s="125">
        <v>6</v>
      </c>
      <c r="M26" s="126">
        <v>5210010080</v>
      </c>
      <c r="N26" s="127">
        <v>0</v>
      </c>
      <c r="O26" s="128"/>
      <c r="P26" s="129"/>
      <c r="Q26" s="130"/>
      <c r="R26" s="130"/>
      <c r="S26" s="130"/>
      <c r="T26" s="130"/>
      <c r="U26" s="130"/>
      <c r="V26" s="131"/>
      <c r="W26" s="132">
        <f t="shared" si="2"/>
        <v>12850</v>
      </c>
      <c r="X26" s="132">
        <f t="shared" si="2"/>
        <v>12850</v>
      </c>
      <c r="Y26" s="132">
        <f t="shared" si="2"/>
        <v>12850</v>
      </c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</row>
    <row r="27" spans="1:44" s="78" customFormat="1" ht="19.5" customHeight="1" x14ac:dyDescent="0.25">
      <c r="A27" s="124"/>
      <c r="B27" s="241" t="s">
        <v>191</v>
      </c>
      <c r="C27" s="242"/>
      <c r="D27" s="242"/>
      <c r="E27" s="242"/>
      <c r="F27" s="242"/>
      <c r="G27" s="242"/>
      <c r="H27" s="242"/>
      <c r="I27" s="242"/>
      <c r="J27" s="243"/>
      <c r="K27" s="125">
        <v>1</v>
      </c>
      <c r="L27" s="125">
        <v>6</v>
      </c>
      <c r="M27" s="126">
        <v>5210010080</v>
      </c>
      <c r="N27" s="127">
        <v>540</v>
      </c>
      <c r="O27" s="128"/>
      <c r="P27" s="129"/>
      <c r="Q27" s="130"/>
      <c r="R27" s="130"/>
      <c r="S27" s="130"/>
      <c r="T27" s="130"/>
      <c r="U27" s="130"/>
      <c r="V27" s="131"/>
      <c r="W27" s="132">
        <v>12850</v>
      </c>
      <c r="X27" s="132">
        <v>12850</v>
      </c>
      <c r="Y27" s="132">
        <v>12850</v>
      </c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</row>
    <row r="28" spans="1:44" s="78" customFormat="1" ht="19.5" customHeight="1" x14ac:dyDescent="0.25">
      <c r="A28" s="124"/>
      <c r="B28" s="244" t="s">
        <v>37</v>
      </c>
      <c r="C28" s="244"/>
      <c r="D28" s="244"/>
      <c r="E28" s="244"/>
      <c r="F28" s="244"/>
      <c r="G28" s="244"/>
      <c r="H28" s="244"/>
      <c r="I28" s="244"/>
      <c r="J28" s="244"/>
      <c r="K28" s="115">
        <v>1</v>
      </c>
      <c r="L28" s="115">
        <v>13</v>
      </c>
      <c r="M28" s="116">
        <v>0</v>
      </c>
      <c r="N28" s="117">
        <v>0</v>
      </c>
      <c r="O28" s="128"/>
      <c r="P28" s="129"/>
      <c r="Q28" s="130"/>
      <c r="R28" s="130"/>
      <c r="S28" s="130"/>
      <c r="T28" s="130"/>
      <c r="U28" s="130"/>
      <c r="V28" s="131"/>
      <c r="W28" s="111">
        <f t="shared" ref="W28:Y29" si="3">W29</f>
        <v>632</v>
      </c>
      <c r="X28" s="111">
        <f t="shared" si="3"/>
        <v>0</v>
      </c>
      <c r="Y28" s="111">
        <f t="shared" si="3"/>
        <v>0</v>
      </c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</row>
    <row r="29" spans="1:44" s="78" customFormat="1" ht="31.5" customHeight="1" x14ac:dyDescent="0.25">
      <c r="A29" s="124"/>
      <c r="B29" s="234" t="s">
        <v>195</v>
      </c>
      <c r="C29" s="234"/>
      <c r="D29" s="234"/>
      <c r="E29" s="234"/>
      <c r="F29" s="234"/>
      <c r="G29" s="234"/>
      <c r="H29" s="234"/>
      <c r="I29" s="234"/>
      <c r="J29" s="234"/>
      <c r="K29" s="125">
        <v>1</v>
      </c>
      <c r="L29" s="125">
        <v>13</v>
      </c>
      <c r="M29" s="126">
        <v>7700000000</v>
      </c>
      <c r="N29" s="127">
        <v>0</v>
      </c>
      <c r="O29" s="128"/>
      <c r="P29" s="129"/>
      <c r="Q29" s="130"/>
      <c r="R29" s="130"/>
      <c r="S29" s="130"/>
      <c r="T29" s="130"/>
      <c r="U29" s="130"/>
      <c r="V29" s="131"/>
      <c r="W29" s="132">
        <f t="shared" si="3"/>
        <v>632</v>
      </c>
      <c r="X29" s="132">
        <f t="shared" si="3"/>
        <v>0</v>
      </c>
      <c r="Y29" s="132">
        <f t="shared" si="3"/>
        <v>0</v>
      </c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</row>
    <row r="30" spans="1:44" s="78" customFormat="1" ht="36" customHeight="1" x14ac:dyDescent="0.25">
      <c r="A30" s="124"/>
      <c r="B30" s="234" t="s">
        <v>196</v>
      </c>
      <c r="C30" s="234"/>
      <c r="D30" s="234"/>
      <c r="E30" s="234"/>
      <c r="F30" s="234"/>
      <c r="G30" s="234"/>
      <c r="H30" s="234"/>
      <c r="I30" s="234"/>
      <c r="J30" s="234"/>
      <c r="K30" s="125">
        <v>1</v>
      </c>
      <c r="L30" s="125">
        <v>13</v>
      </c>
      <c r="M30" s="126">
        <v>7700095100</v>
      </c>
      <c r="N30" s="127">
        <v>0</v>
      </c>
      <c r="O30" s="128"/>
      <c r="P30" s="129"/>
      <c r="Q30" s="130"/>
      <c r="R30" s="130"/>
      <c r="S30" s="130"/>
      <c r="T30" s="130"/>
      <c r="U30" s="130"/>
      <c r="V30" s="131"/>
      <c r="W30" s="132">
        <f t="shared" si="2"/>
        <v>632</v>
      </c>
      <c r="X30" s="132">
        <f t="shared" si="2"/>
        <v>0</v>
      </c>
      <c r="Y30" s="132">
        <f t="shared" si="2"/>
        <v>0</v>
      </c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</row>
    <row r="31" spans="1:44" s="78" customFormat="1" ht="19.5" customHeight="1" x14ac:dyDescent="0.25">
      <c r="A31" s="124"/>
      <c r="B31" s="234" t="s">
        <v>197</v>
      </c>
      <c r="C31" s="234"/>
      <c r="D31" s="234"/>
      <c r="E31" s="234"/>
      <c r="F31" s="234"/>
      <c r="G31" s="234"/>
      <c r="H31" s="234"/>
      <c r="I31" s="234"/>
      <c r="J31" s="234"/>
      <c r="K31" s="125">
        <v>1</v>
      </c>
      <c r="L31" s="125">
        <v>13</v>
      </c>
      <c r="M31" s="126">
        <v>7700095100</v>
      </c>
      <c r="N31" s="127">
        <v>800</v>
      </c>
      <c r="O31" s="128"/>
      <c r="P31" s="129"/>
      <c r="Q31" s="130"/>
      <c r="R31" s="130"/>
      <c r="S31" s="130"/>
      <c r="T31" s="130"/>
      <c r="U31" s="130"/>
      <c r="V31" s="131"/>
      <c r="W31" s="132">
        <f t="shared" si="2"/>
        <v>632</v>
      </c>
      <c r="X31" s="132">
        <f t="shared" si="2"/>
        <v>0</v>
      </c>
      <c r="Y31" s="132">
        <f t="shared" si="2"/>
        <v>0</v>
      </c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</row>
    <row r="32" spans="1:44" s="78" customFormat="1" ht="19.5" customHeight="1" x14ac:dyDescent="0.25">
      <c r="A32" s="124"/>
      <c r="B32" s="234" t="s">
        <v>193</v>
      </c>
      <c r="C32" s="234"/>
      <c r="D32" s="234"/>
      <c r="E32" s="234"/>
      <c r="F32" s="234"/>
      <c r="G32" s="234"/>
      <c r="H32" s="234"/>
      <c r="I32" s="234"/>
      <c r="J32" s="234"/>
      <c r="K32" s="125">
        <v>1</v>
      </c>
      <c r="L32" s="125">
        <v>13</v>
      </c>
      <c r="M32" s="126">
        <v>7700095100</v>
      </c>
      <c r="N32" s="127">
        <v>850</v>
      </c>
      <c r="O32" s="128"/>
      <c r="P32" s="129"/>
      <c r="Q32" s="130"/>
      <c r="R32" s="130"/>
      <c r="S32" s="130"/>
      <c r="T32" s="130"/>
      <c r="U32" s="130"/>
      <c r="V32" s="131"/>
      <c r="W32" s="132">
        <v>632</v>
      </c>
      <c r="X32" s="132">
        <v>0</v>
      </c>
      <c r="Y32" s="132">
        <v>0</v>
      </c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</row>
    <row r="33" spans="1:28" ht="24" customHeight="1" x14ac:dyDescent="0.25">
      <c r="A33" s="94"/>
      <c r="B33" s="235" t="s">
        <v>38</v>
      </c>
      <c r="C33" s="236"/>
      <c r="D33" s="236"/>
      <c r="E33" s="236"/>
      <c r="F33" s="236"/>
      <c r="G33" s="236"/>
      <c r="H33" s="236"/>
      <c r="I33" s="236"/>
      <c r="J33" s="236"/>
      <c r="K33" s="95">
        <v>2</v>
      </c>
      <c r="L33" s="95">
        <v>0</v>
      </c>
      <c r="M33" s="96">
        <v>0</v>
      </c>
      <c r="N33" s="97">
        <v>0</v>
      </c>
      <c r="O33" s="98"/>
      <c r="P33" s="99">
        <v>0</v>
      </c>
      <c r="Q33" s="237"/>
      <c r="R33" s="237"/>
      <c r="S33" s="237"/>
      <c r="T33" s="237"/>
      <c r="U33" s="100">
        <v>0</v>
      </c>
      <c r="V33" s="101">
        <v>0</v>
      </c>
      <c r="W33" s="102">
        <f t="shared" ref="W33:Y36" si="4">W34</f>
        <v>89900</v>
      </c>
      <c r="X33" s="102">
        <f t="shared" si="4"/>
        <v>89900</v>
      </c>
      <c r="Y33" s="102">
        <f t="shared" si="4"/>
        <v>89900</v>
      </c>
      <c r="Z33" s="112"/>
      <c r="AA33" s="112"/>
      <c r="AB33" s="112"/>
    </row>
    <row r="34" spans="1:28" ht="27.75" customHeight="1" x14ac:dyDescent="0.25">
      <c r="A34" s="94"/>
      <c r="B34" s="231" t="s">
        <v>39</v>
      </c>
      <c r="C34" s="232"/>
      <c r="D34" s="232"/>
      <c r="E34" s="232"/>
      <c r="F34" s="232"/>
      <c r="G34" s="232"/>
      <c r="H34" s="232"/>
      <c r="I34" s="232"/>
      <c r="J34" s="233"/>
      <c r="K34" s="95">
        <v>2</v>
      </c>
      <c r="L34" s="95">
        <v>3</v>
      </c>
      <c r="M34" s="104">
        <v>0</v>
      </c>
      <c r="N34" s="97">
        <v>0</v>
      </c>
      <c r="O34" s="98"/>
      <c r="P34" s="99"/>
      <c r="Q34" s="100"/>
      <c r="R34" s="100"/>
      <c r="S34" s="100"/>
      <c r="T34" s="100"/>
      <c r="U34" s="100"/>
      <c r="V34" s="101"/>
      <c r="W34" s="102">
        <f t="shared" si="4"/>
        <v>89900</v>
      </c>
      <c r="X34" s="102">
        <f t="shared" si="4"/>
        <v>89900</v>
      </c>
      <c r="Y34" s="102">
        <f t="shared" si="4"/>
        <v>89900</v>
      </c>
      <c r="Z34" s="112"/>
      <c r="AA34" s="112"/>
      <c r="AB34" s="112"/>
    </row>
    <row r="35" spans="1:28" ht="81.75" customHeight="1" x14ac:dyDescent="0.25">
      <c r="A35" s="94"/>
      <c r="B35" s="211" t="s">
        <v>185</v>
      </c>
      <c r="C35" s="212"/>
      <c r="D35" s="212"/>
      <c r="E35" s="212"/>
      <c r="F35" s="212"/>
      <c r="G35" s="212"/>
      <c r="H35" s="212"/>
      <c r="I35" s="212"/>
      <c r="J35" s="213"/>
      <c r="K35" s="103">
        <v>2</v>
      </c>
      <c r="L35" s="103">
        <v>3</v>
      </c>
      <c r="M35" s="104">
        <v>5220000000</v>
      </c>
      <c r="N35" s="105">
        <v>0</v>
      </c>
      <c r="O35" s="106"/>
      <c r="P35" s="107"/>
      <c r="Q35" s="108"/>
      <c r="R35" s="108"/>
      <c r="S35" s="108"/>
      <c r="T35" s="108"/>
      <c r="U35" s="108"/>
      <c r="V35" s="109"/>
      <c r="W35" s="110">
        <f>W36</f>
        <v>89900</v>
      </c>
      <c r="X35" s="110">
        <f t="shared" si="4"/>
        <v>89900</v>
      </c>
      <c r="Y35" s="110">
        <f t="shared" si="4"/>
        <v>89900</v>
      </c>
      <c r="Z35" s="112"/>
      <c r="AA35" s="112"/>
      <c r="AB35" s="112"/>
    </row>
    <row r="36" spans="1:28" ht="54" customHeight="1" x14ac:dyDescent="0.25">
      <c r="A36" s="94"/>
      <c r="B36" s="211" t="s">
        <v>198</v>
      </c>
      <c r="C36" s="212"/>
      <c r="D36" s="212"/>
      <c r="E36" s="212"/>
      <c r="F36" s="212"/>
      <c r="G36" s="212"/>
      <c r="H36" s="212"/>
      <c r="I36" s="212"/>
      <c r="J36" s="213"/>
      <c r="K36" s="103">
        <v>2</v>
      </c>
      <c r="L36" s="103">
        <v>3</v>
      </c>
      <c r="M36" s="104">
        <v>5220051180</v>
      </c>
      <c r="N36" s="105">
        <v>0</v>
      </c>
      <c r="O36" s="106"/>
      <c r="P36" s="107"/>
      <c r="Q36" s="108"/>
      <c r="R36" s="108"/>
      <c r="S36" s="108"/>
      <c r="T36" s="108"/>
      <c r="U36" s="108"/>
      <c r="V36" s="109"/>
      <c r="W36" s="110">
        <f>W37</f>
        <v>89900</v>
      </c>
      <c r="X36" s="110">
        <f t="shared" si="4"/>
        <v>89900</v>
      </c>
      <c r="Y36" s="110">
        <f t="shared" si="4"/>
        <v>89900</v>
      </c>
      <c r="Z36" s="112"/>
      <c r="AA36" s="112"/>
      <c r="AB36" s="112"/>
    </row>
    <row r="37" spans="1:28" ht="52.5" customHeight="1" x14ac:dyDescent="0.25">
      <c r="A37" s="94"/>
      <c r="B37" s="211" t="s">
        <v>199</v>
      </c>
      <c r="C37" s="212"/>
      <c r="D37" s="212"/>
      <c r="E37" s="212"/>
      <c r="F37" s="212"/>
      <c r="G37" s="212"/>
      <c r="H37" s="212"/>
      <c r="I37" s="212"/>
      <c r="J37" s="213"/>
      <c r="K37" s="103">
        <v>2</v>
      </c>
      <c r="L37" s="103">
        <v>3</v>
      </c>
      <c r="M37" s="104">
        <v>5220051180</v>
      </c>
      <c r="N37" s="105">
        <v>0</v>
      </c>
      <c r="O37" s="106"/>
      <c r="P37" s="107"/>
      <c r="Q37" s="108"/>
      <c r="R37" s="108"/>
      <c r="S37" s="108"/>
      <c r="T37" s="108"/>
      <c r="U37" s="108"/>
      <c r="V37" s="109"/>
      <c r="W37" s="110">
        <f>W38+W39</f>
        <v>89900</v>
      </c>
      <c r="X37" s="110">
        <f>X38+X39</f>
        <v>89900</v>
      </c>
      <c r="Y37" s="110">
        <f>Y38+Y39</f>
        <v>89900</v>
      </c>
      <c r="Z37" s="112"/>
      <c r="AA37" s="112"/>
      <c r="AB37" s="112"/>
    </row>
    <row r="38" spans="1:28" ht="38.25" customHeight="1" x14ac:dyDescent="0.25">
      <c r="A38" s="94"/>
      <c r="B38" s="211" t="s">
        <v>188</v>
      </c>
      <c r="C38" s="212"/>
      <c r="D38" s="212"/>
      <c r="E38" s="212"/>
      <c r="F38" s="212"/>
      <c r="G38" s="212"/>
      <c r="H38" s="212"/>
      <c r="I38" s="212"/>
      <c r="J38" s="213"/>
      <c r="K38" s="103">
        <v>2</v>
      </c>
      <c r="L38" s="103">
        <v>3</v>
      </c>
      <c r="M38" s="104">
        <v>5220051180</v>
      </c>
      <c r="N38" s="105">
        <v>120</v>
      </c>
      <c r="O38" s="106"/>
      <c r="P38" s="107"/>
      <c r="Q38" s="108"/>
      <c r="R38" s="108"/>
      <c r="S38" s="108"/>
      <c r="T38" s="108"/>
      <c r="U38" s="108"/>
      <c r="V38" s="109"/>
      <c r="W38" s="110">
        <v>89900</v>
      </c>
      <c r="X38" s="110">
        <v>89900</v>
      </c>
      <c r="Y38" s="110">
        <v>89900</v>
      </c>
      <c r="Z38" s="112"/>
      <c r="AA38" s="112"/>
      <c r="AB38" s="112"/>
    </row>
    <row r="39" spans="1:28" ht="35.25" customHeight="1" x14ac:dyDescent="0.25">
      <c r="A39" s="94"/>
      <c r="B39" s="211" t="s">
        <v>190</v>
      </c>
      <c r="C39" s="212"/>
      <c r="D39" s="212"/>
      <c r="E39" s="212"/>
      <c r="F39" s="212"/>
      <c r="G39" s="212"/>
      <c r="H39" s="212"/>
      <c r="I39" s="212"/>
      <c r="J39" s="213"/>
      <c r="K39" s="103">
        <v>2</v>
      </c>
      <c r="L39" s="103">
        <v>3</v>
      </c>
      <c r="M39" s="96">
        <v>5220051180</v>
      </c>
      <c r="N39" s="105">
        <v>240</v>
      </c>
      <c r="O39" s="106"/>
      <c r="P39" s="107">
        <v>0</v>
      </c>
      <c r="Q39" s="224"/>
      <c r="R39" s="224"/>
      <c r="S39" s="224"/>
      <c r="T39" s="224"/>
      <c r="U39" s="108">
        <v>0</v>
      </c>
      <c r="V39" s="109">
        <v>0</v>
      </c>
      <c r="W39" s="110">
        <v>0</v>
      </c>
      <c r="X39" s="110">
        <v>0</v>
      </c>
      <c r="Y39" s="110">
        <v>0</v>
      </c>
      <c r="Z39" s="112"/>
      <c r="AA39" s="112"/>
      <c r="AB39" s="112"/>
    </row>
    <row r="40" spans="1:28" ht="35.25" customHeight="1" x14ac:dyDescent="0.25">
      <c r="A40" s="94"/>
      <c r="B40" s="228" t="s">
        <v>116</v>
      </c>
      <c r="C40" s="229"/>
      <c r="D40" s="229"/>
      <c r="E40" s="229"/>
      <c r="F40" s="229"/>
      <c r="G40" s="229"/>
      <c r="H40" s="229"/>
      <c r="I40" s="229"/>
      <c r="J40" s="230"/>
      <c r="K40" s="95">
        <v>3</v>
      </c>
      <c r="L40" s="95">
        <v>0</v>
      </c>
      <c r="M40" s="96">
        <v>0</v>
      </c>
      <c r="N40" s="97">
        <v>0</v>
      </c>
      <c r="O40" s="98"/>
      <c r="P40" s="99"/>
      <c r="Q40" s="100"/>
      <c r="R40" s="100"/>
      <c r="S40" s="100"/>
      <c r="T40" s="100"/>
      <c r="U40" s="100"/>
      <c r="V40" s="101"/>
      <c r="W40" s="102">
        <f>W41</f>
        <v>34000</v>
      </c>
      <c r="X40" s="102">
        <f>X41</f>
        <v>34000</v>
      </c>
      <c r="Y40" s="102">
        <f>Y41</f>
        <v>34000</v>
      </c>
      <c r="Z40" s="112"/>
      <c r="AA40" s="112"/>
      <c r="AB40" s="112"/>
    </row>
    <row r="41" spans="1:28" ht="30" customHeight="1" x14ac:dyDescent="0.25">
      <c r="A41" s="94"/>
      <c r="B41" s="215" t="s">
        <v>118</v>
      </c>
      <c r="C41" s="216"/>
      <c r="D41" s="216"/>
      <c r="E41" s="216"/>
      <c r="F41" s="216"/>
      <c r="G41" s="216"/>
      <c r="H41" s="216"/>
      <c r="I41" s="216"/>
      <c r="J41" s="217"/>
      <c r="K41" s="95">
        <v>3</v>
      </c>
      <c r="L41" s="95">
        <v>10</v>
      </c>
      <c r="M41" s="104">
        <v>0</v>
      </c>
      <c r="N41" s="97">
        <v>0</v>
      </c>
      <c r="O41" s="98"/>
      <c r="P41" s="99"/>
      <c r="Q41" s="100"/>
      <c r="R41" s="100"/>
      <c r="S41" s="100"/>
      <c r="T41" s="100"/>
      <c r="U41" s="100"/>
      <c r="V41" s="101"/>
      <c r="W41" s="102">
        <f t="shared" ref="W41:Y44" si="5">W42</f>
        <v>34000</v>
      </c>
      <c r="X41" s="102">
        <f t="shared" si="5"/>
        <v>34000</v>
      </c>
      <c r="Y41" s="102">
        <f t="shared" si="5"/>
        <v>34000</v>
      </c>
      <c r="Z41" s="112"/>
      <c r="AA41" s="112"/>
      <c r="AB41" s="112"/>
    </row>
    <row r="42" spans="1:28" ht="78" customHeight="1" x14ac:dyDescent="0.25">
      <c r="A42" s="94"/>
      <c r="B42" s="211" t="s">
        <v>185</v>
      </c>
      <c r="C42" s="212"/>
      <c r="D42" s="212"/>
      <c r="E42" s="212"/>
      <c r="F42" s="212"/>
      <c r="G42" s="212"/>
      <c r="H42" s="212"/>
      <c r="I42" s="212"/>
      <c r="J42" s="213"/>
      <c r="K42" s="103">
        <v>3</v>
      </c>
      <c r="L42" s="103">
        <v>10</v>
      </c>
      <c r="M42" s="104">
        <v>5200000000</v>
      </c>
      <c r="N42" s="105">
        <v>0</v>
      </c>
      <c r="O42" s="106"/>
      <c r="P42" s="107"/>
      <c r="Q42" s="108"/>
      <c r="R42" s="108"/>
      <c r="S42" s="108"/>
      <c r="T42" s="108"/>
      <c r="U42" s="108"/>
      <c r="V42" s="109"/>
      <c r="W42" s="110">
        <f t="shared" si="5"/>
        <v>34000</v>
      </c>
      <c r="X42" s="110">
        <f t="shared" si="5"/>
        <v>34000</v>
      </c>
      <c r="Y42" s="110">
        <f t="shared" si="5"/>
        <v>34000</v>
      </c>
      <c r="Z42" s="112"/>
      <c r="AA42" s="112"/>
      <c r="AB42" s="112"/>
    </row>
    <row r="43" spans="1:28" ht="51" customHeight="1" x14ac:dyDescent="0.25">
      <c r="A43" s="94"/>
      <c r="B43" s="211" t="s">
        <v>200</v>
      </c>
      <c r="C43" s="212"/>
      <c r="D43" s="212"/>
      <c r="E43" s="212"/>
      <c r="F43" s="212"/>
      <c r="G43" s="212"/>
      <c r="H43" s="212"/>
      <c r="I43" s="212"/>
      <c r="J43" s="213"/>
      <c r="K43" s="103">
        <v>3</v>
      </c>
      <c r="L43" s="103">
        <v>10</v>
      </c>
      <c r="M43" s="104">
        <v>5230000000</v>
      </c>
      <c r="N43" s="105">
        <v>0</v>
      </c>
      <c r="O43" s="106"/>
      <c r="P43" s="107">
        <v>0</v>
      </c>
      <c r="Q43" s="224"/>
      <c r="R43" s="224"/>
      <c r="S43" s="224"/>
      <c r="T43" s="224"/>
      <c r="U43" s="108">
        <v>0</v>
      </c>
      <c r="V43" s="109">
        <v>0</v>
      </c>
      <c r="W43" s="110">
        <f t="shared" si="5"/>
        <v>34000</v>
      </c>
      <c r="X43" s="110">
        <f t="shared" si="5"/>
        <v>34000</v>
      </c>
      <c r="Y43" s="110">
        <f t="shared" si="5"/>
        <v>34000</v>
      </c>
      <c r="Z43" s="112"/>
      <c r="AA43" s="112"/>
      <c r="AB43" s="112"/>
    </row>
    <row r="44" spans="1:28" ht="63.75" customHeight="1" x14ac:dyDescent="0.25">
      <c r="A44" s="94"/>
      <c r="B44" s="211" t="s">
        <v>201</v>
      </c>
      <c r="C44" s="212"/>
      <c r="D44" s="212"/>
      <c r="E44" s="212"/>
      <c r="F44" s="212"/>
      <c r="G44" s="212"/>
      <c r="H44" s="212"/>
      <c r="I44" s="212"/>
      <c r="J44" s="213"/>
      <c r="K44" s="103">
        <v>3</v>
      </c>
      <c r="L44" s="103">
        <v>10</v>
      </c>
      <c r="M44" s="104">
        <v>5230095020</v>
      </c>
      <c r="N44" s="105">
        <v>0</v>
      </c>
      <c r="O44" s="106"/>
      <c r="P44" s="107">
        <v>0</v>
      </c>
      <c r="Q44" s="224"/>
      <c r="R44" s="224"/>
      <c r="S44" s="224"/>
      <c r="T44" s="224"/>
      <c r="U44" s="108">
        <v>0</v>
      </c>
      <c r="V44" s="109">
        <v>0</v>
      </c>
      <c r="W44" s="110">
        <f t="shared" si="5"/>
        <v>34000</v>
      </c>
      <c r="X44" s="110">
        <f t="shared" si="5"/>
        <v>34000</v>
      </c>
      <c r="Y44" s="110">
        <f t="shared" si="5"/>
        <v>34000</v>
      </c>
      <c r="Z44" s="112"/>
      <c r="AA44" s="112"/>
      <c r="AB44" s="112"/>
    </row>
    <row r="45" spans="1:28" ht="38.25" customHeight="1" x14ac:dyDescent="0.25">
      <c r="A45" s="94"/>
      <c r="B45" s="211" t="s">
        <v>190</v>
      </c>
      <c r="C45" s="212"/>
      <c r="D45" s="212"/>
      <c r="E45" s="212"/>
      <c r="F45" s="212"/>
      <c r="G45" s="212"/>
      <c r="H45" s="212"/>
      <c r="I45" s="212"/>
      <c r="J45" s="213"/>
      <c r="K45" s="103">
        <v>3</v>
      </c>
      <c r="L45" s="103">
        <v>10</v>
      </c>
      <c r="M45" s="96">
        <v>5230095020</v>
      </c>
      <c r="N45" s="105">
        <v>240</v>
      </c>
      <c r="O45" s="106"/>
      <c r="P45" s="107"/>
      <c r="Q45" s="108"/>
      <c r="R45" s="108"/>
      <c r="S45" s="108"/>
      <c r="T45" s="108"/>
      <c r="U45" s="108"/>
      <c r="V45" s="109"/>
      <c r="W45" s="110">
        <v>34000</v>
      </c>
      <c r="X45" s="110">
        <v>34000</v>
      </c>
      <c r="Y45" s="110">
        <v>34000</v>
      </c>
      <c r="Z45" s="112"/>
      <c r="AA45" s="112"/>
      <c r="AB45" s="112"/>
    </row>
    <row r="46" spans="1:28" ht="22.5" customHeight="1" x14ac:dyDescent="0.25">
      <c r="A46" s="94"/>
      <c r="B46" s="225" t="s">
        <v>119</v>
      </c>
      <c r="C46" s="226"/>
      <c r="D46" s="226"/>
      <c r="E46" s="226"/>
      <c r="F46" s="226"/>
      <c r="G46" s="226"/>
      <c r="H46" s="226"/>
      <c r="I46" s="226"/>
      <c r="J46" s="227"/>
      <c r="K46" s="95">
        <v>4</v>
      </c>
      <c r="L46" s="95">
        <v>0</v>
      </c>
      <c r="M46" s="96">
        <v>0</v>
      </c>
      <c r="N46" s="97">
        <v>0</v>
      </c>
      <c r="O46" s="98"/>
      <c r="P46" s="99"/>
      <c r="Q46" s="100"/>
      <c r="R46" s="100"/>
      <c r="S46" s="100"/>
      <c r="T46" s="100"/>
      <c r="U46" s="100"/>
      <c r="V46" s="101"/>
      <c r="W46" s="102">
        <f t="shared" ref="W46:Y50" si="6">W47</f>
        <v>1156864.3</v>
      </c>
      <c r="X46" s="102">
        <f t="shared" si="6"/>
        <v>635200</v>
      </c>
      <c r="Y46" s="102">
        <f t="shared" si="6"/>
        <v>905800</v>
      </c>
      <c r="Z46" s="112"/>
      <c r="AA46" s="112"/>
      <c r="AB46" s="112"/>
    </row>
    <row r="47" spans="1:28" ht="24.75" customHeight="1" x14ac:dyDescent="0.25">
      <c r="A47" s="94"/>
      <c r="B47" s="215" t="s">
        <v>121</v>
      </c>
      <c r="C47" s="216"/>
      <c r="D47" s="216"/>
      <c r="E47" s="216"/>
      <c r="F47" s="216"/>
      <c r="G47" s="216"/>
      <c r="H47" s="216"/>
      <c r="I47" s="216"/>
      <c r="J47" s="217"/>
      <c r="K47" s="95">
        <v>4</v>
      </c>
      <c r="L47" s="95">
        <v>9</v>
      </c>
      <c r="M47" s="104">
        <v>0</v>
      </c>
      <c r="N47" s="97">
        <v>0</v>
      </c>
      <c r="O47" s="98"/>
      <c r="P47" s="99"/>
      <c r="Q47" s="100"/>
      <c r="R47" s="100"/>
      <c r="S47" s="100"/>
      <c r="T47" s="100"/>
      <c r="U47" s="100"/>
      <c r="V47" s="101"/>
      <c r="W47" s="102">
        <f t="shared" si="6"/>
        <v>1156864.3</v>
      </c>
      <c r="X47" s="102">
        <f t="shared" si="6"/>
        <v>635200</v>
      </c>
      <c r="Y47" s="102">
        <f t="shared" si="6"/>
        <v>905800</v>
      </c>
      <c r="Z47" s="112"/>
      <c r="AA47" s="112"/>
      <c r="AB47" s="112"/>
    </row>
    <row r="48" spans="1:28" ht="81" customHeight="1" x14ac:dyDescent="0.25">
      <c r="A48" s="94"/>
      <c r="B48" s="211" t="s">
        <v>185</v>
      </c>
      <c r="C48" s="212"/>
      <c r="D48" s="212"/>
      <c r="E48" s="212"/>
      <c r="F48" s="212"/>
      <c r="G48" s="212"/>
      <c r="H48" s="212"/>
      <c r="I48" s="212"/>
      <c r="J48" s="213"/>
      <c r="K48" s="103">
        <v>4</v>
      </c>
      <c r="L48" s="103">
        <v>9</v>
      </c>
      <c r="M48" s="104">
        <v>5200000000</v>
      </c>
      <c r="N48" s="105">
        <v>0</v>
      </c>
      <c r="O48" s="106"/>
      <c r="P48" s="107"/>
      <c r="Q48" s="108"/>
      <c r="R48" s="108"/>
      <c r="S48" s="108"/>
      <c r="T48" s="108"/>
      <c r="U48" s="108"/>
      <c r="V48" s="109"/>
      <c r="W48" s="110">
        <f t="shared" si="6"/>
        <v>1156864.3</v>
      </c>
      <c r="X48" s="110">
        <f t="shared" si="6"/>
        <v>635200</v>
      </c>
      <c r="Y48" s="110">
        <f t="shared" si="6"/>
        <v>905800</v>
      </c>
      <c r="Z48" s="112"/>
      <c r="AA48" s="112"/>
      <c r="AB48" s="112"/>
    </row>
    <row r="49" spans="1:28" ht="48.75" customHeight="1" x14ac:dyDescent="0.25">
      <c r="A49" s="94"/>
      <c r="B49" s="211" t="s">
        <v>202</v>
      </c>
      <c r="C49" s="212"/>
      <c r="D49" s="212"/>
      <c r="E49" s="212"/>
      <c r="F49" s="212"/>
      <c r="G49" s="212"/>
      <c r="H49" s="212"/>
      <c r="I49" s="212"/>
      <c r="J49" s="213"/>
      <c r="K49" s="103">
        <v>4</v>
      </c>
      <c r="L49" s="103">
        <v>9</v>
      </c>
      <c r="M49" s="104">
        <v>5240000000</v>
      </c>
      <c r="N49" s="105">
        <v>0</v>
      </c>
      <c r="O49" s="106"/>
      <c r="P49" s="107">
        <v>0</v>
      </c>
      <c r="Q49" s="224"/>
      <c r="R49" s="224"/>
      <c r="S49" s="224"/>
      <c r="T49" s="224"/>
      <c r="U49" s="108">
        <v>0</v>
      </c>
      <c r="V49" s="109">
        <v>0</v>
      </c>
      <c r="W49" s="110">
        <f t="shared" si="6"/>
        <v>1156864.3</v>
      </c>
      <c r="X49" s="110">
        <f t="shared" si="6"/>
        <v>635200</v>
      </c>
      <c r="Y49" s="110">
        <f t="shared" si="6"/>
        <v>905800</v>
      </c>
      <c r="Z49" s="112"/>
      <c r="AA49" s="112"/>
      <c r="AB49" s="112"/>
    </row>
    <row r="50" spans="1:28" ht="49.5" customHeight="1" x14ac:dyDescent="0.25">
      <c r="A50" s="94"/>
      <c r="B50" s="211" t="s">
        <v>203</v>
      </c>
      <c r="C50" s="212"/>
      <c r="D50" s="212"/>
      <c r="E50" s="212"/>
      <c r="F50" s="212"/>
      <c r="G50" s="212"/>
      <c r="H50" s="212"/>
      <c r="I50" s="212"/>
      <c r="J50" s="213"/>
      <c r="K50" s="103">
        <v>4</v>
      </c>
      <c r="L50" s="103">
        <v>9</v>
      </c>
      <c r="M50" s="104">
        <v>5240095280</v>
      </c>
      <c r="N50" s="105">
        <v>0</v>
      </c>
      <c r="O50" s="106"/>
      <c r="P50" s="107">
        <v>0</v>
      </c>
      <c r="Q50" s="224"/>
      <c r="R50" s="224"/>
      <c r="S50" s="224"/>
      <c r="T50" s="224"/>
      <c r="U50" s="108">
        <v>0</v>
      </c>
      <c r="V50" s="109">
        <v>0</v>
      </c>
      <c r="W50" s="110">
        <f t="shared" si="6"/>
        <v>1156864.3</v>
      </c>
      <c r="X50" s="110">
        <f t="shared" si="6"/>
        <v>635200</v>
      </c>
      <c r="Y50" s="110">
        <f t="shared" si="6"/>
        <v>905800</v>
      </c>
      <c r="Z50" s="112"/>
      <c r="AA50" s="112"/>
      <c r="AB50" s="112"/>
    </row>
    <row r="51" spans="1:28" ht="37.5" customHeight="1" x14ac:dyDescent="0.25">
      <c r="A51" s="94"/>
      <c r="B51" s="211" t="s">
        <v>190</v>
      </c>
      <c r="C51" s="212"/>
      <c r="D51" s="212"/>
      <c r="E51" s="212"/>
      <c r="F51" s="212"/>
      <c r="G51" s="212"/>
      <c r="H51" s="212"/>
      <c r="I51" s="212"/>
      <c r="J51" s="213"/>
      <c r="K51" s="103">
        <v>4</v>
      </c>
      <c r="L51" s="103">
        <v>9</v>
      </c>
      <c r="M51" s="96">
        <v>5240095280</v>
      </c>
      <c r="N51" s="105">
        <v>240</v>
      </c>
      <c r="O51" s="106"/>
      <c r="P51" s="107">
        <v>10000</v>
      </c>
      <c r="Q51" s="224"/>
      <c r="R51" s="224"/>
      <c r="S51" s="224"/>
      <c r="T51" s="224"/>
      <c r="U51" s="108">
        <v>0</v>
      </c>
      <c r="V51" s="109">
        <v>0</v>
      </c>
      <c r="W51" s="110">
        <v>1156864.3</v>
      </c>
      <c r="X51" s="110">
        <v>635200</v>
      </c>
      <c r="Y51" s="110">
        <v>905800</v>
      </c>
      <c r="Z51" s="112"/>
      <c r="AA51" s="112"/>
      <c r="AB51" s="112"/>
    </row>
    <row r="52" spans="1:28" ht="32.25" customHeight="1" x14ac:dyDescent="0.25">
      <c r="A52" s="94"/>
      <c r="B52" s="215" t="s">
        <v>123</v>
      </c>
      <c r="C52" s="216"/>
      <c r="D52" s="216"/>
      <c r="E52" s="216"/>
      <c r="F52" s="216"/>
      <c r="G52" s="216"/>
      <c r="H52" s="216"/>
      <c r="I52" s="216"/>
      <c r="J52" s="217"/>
      <c r="K52" s="95">
        <v>5</v>
      </c>
      <c r="L52" s="95">
        <v>0</v>
      </c>
      <c r="M52" s="96">
        <v>0</v>
      </c>
      <c r="N52" s="97">
        <v>0</v>
      </c>
      <c r="O52" s="98"/>
      <c r="P52" s="99"/>
      <c r="Q52" s="100"/>
      <c r="R52" s="100"/>
      <c r="S52" s="100"/>
      <c r="T52" s="100"/>
      <c r="U52" s="100"/>
      <c r="V52" s="101"/>
      <c r="W52" s="102">
        <f t="shared" ref="W52:Y56" si="7">W53</f>
        <v>25500</v>
      </c>
      <c r="X52" s="102">
        <f t="shared" si="7"/>
        <v>0</v>
      </c>
      <c r="Y52" s="102">
        <f t="shared" si="7"/>
        <v>0</v>
      </c>
      <c r="Z52" s="112"/>
      <c r="AA52" s="112"/>
      <c r="AB52" s="112"/>
    </row>
    <row r="53" spans="1:28" ht="24.75" customHeight="1" x14ac:dyDescent="0.25">
      <c r="A53" s="94"/>
      <c r="B53" s="215" t="s">
        <v>124</v>
      </c>
      <c r="C53" s="216"/>
      <c r="D53" s="216"/>
      <c r="E53" s="216"/>
      <c r="F53" s="216"/>
      <c r="G53" s="216"/>
      <c r="H53" s="216"/>
      <c r="I53" s="216"/>
      <c r="J53" s="217"/>
      <c r="K53" s="95">
        <v>5</v>
      </c>
      <c r="L53" s="95">
        <v>3</v>
      </c>
      <c r="M53" s="104">
        <v>0</v>
      </c>
      <c r="N53" s="97">
        <v>0</v>
      </c>
      <c r="O53" s="98"/>
      <c r="P53" s="99"/>
      <c r="Q53" s="100"/>
      <c r="R53" s="100"/>
      <c r="S53" s="100"/>
      <c r="T53" s="100"/>
      <c r="U53" s="100"/>
      <c r="V53" s="101"/>
      <c r="W53" s="102">
        <f t="shared" si="7"/>
        <v>25500</v>
      </c>
      <c r="X53" s="102">
        <f t="shared" si="7"/>
        <v>0</v>
      </c>
      <c r="Y53" s="102">
        <f t="shared" si="7"/>
        <v>0</v>
      </c>
      <c r="Z53" s="112"/>
      <c r="AA53" s="112"/>
      <c r="AB53" s="112"/>
    </row>
    <row r="54" spans="1:28" ht="79.5" customHeight="1" x14ac:dyDescent="0.25">
      <c r="A54" s="94"/>
      <c r="B54" s="211" t="s">
        <v>185</v>
      </c>
      <c r="C54" s="212"/>
      <c r="D54" s="212"/>
      <c r="E54" s="212"/>
      <c r="F54" s="212"/>
      <c r="G54" s="212"/>
      <c r="H54" s="212"/>
      <c r="I54" s="212"/>
      <c r="J54" s="213"/>
      <c r="K54" s="103">
        <v>5</v>
      </c>
      <c r="L54" s="103">
        <v>3</v>
      </c>
      <c r="M54" s="104">
        <v>5200000000</v>
      </c>
      <c r="N54" s="105">
        <v>0</v>
      </c>
      <c r="O54" s="106"/>
      <c r="P54" s="107">
        <v>0</v>
      </c>
      <c r="Q54" s="224"/>
      <c r="R54" s="224"/>
      <c r="S54" s="224"/>
      <c r="T54" s="224"/>
      <c r="U54" s="108">
        <v>0</v>
      </c>
      <c r="V54" s="109">
        <v>0</v>
      </c>
      <c r="W54" s="110">
        <f t="shared" si="7"/>
        <v>25500</v>
      </c>
      <c r="X54" s="110">
        <f t="shared" si="7"/>
        <v>0</v>
      </c>
      <c r="Y54" s="110">
        <f t="shared" si="7"/>
        <v>0</v>
      </c>
      <c r="Z54" s="112"/>
      <c r="AA54" s="112"/>
      <c r="AB54" s="112"/>
    </row>
    <row r="55" spans="1:28" ht="53.25" customHeight="1" x14ac:dyDescent="0.25">
      <c r="A55" s="94"/>
      <c r="B55" s="211" t="s">
        <v>204</v>
      </c>
      <c r="C55" s="212"/>
      <c r="D55" s="212"/>
      <c r="E55" s="212"/>
      <c r="F55" s="212"/>
      <c r="G55" s="212"/>
      <c r="H55" s="212"/>
      <c r="I55" s="212"/>
      <c r="J55" s="213"/>
      <c r="K55" s="103">
        <v>5</v>
      </c>
      <c r="L55" s="103">
        <v>3</v>
      </c>
      <c r="M55" s="104">
        <v>5250000000</v>
      </c>
      <c r="N55" s="105">
        <v>0</v>
      </c>
      <c r="O55" s="106"/>
      <c r="P55" s="107">
        <v>0</v>
      </c>
      <c r="Q55" s="224"/>
      <c r="R55" s="224"/>
      <c r="S55" s="224"/>
      <c r="T55" s="224"/>
      <c r="U55" s="108">
        <v>0</v>
      </c>
      <c r="V55" s="109">
        <v>0</v>
      </c>
      <c r="W55" s="110">
        <f t="shared" si="7"/>
        <v>25500</v>
      </c>
      <c r="X55" s="110">
        <f t="shared" si="7"/>
        <v>0</v>
      </c>
      <c r="Y55" s="110">
        <f t="shared" si="7"/>
        <v>0</v>
      </c>
      <c r="Z55" s="112"/>
      <c r="AA55" s="112"/>
      <c r="AB55" s="112"/>
    </row>
    <row r="56" spans="1:28" ht="57" customHeight="1" x14ac:dyDescent="0.25">
      <c r="A56" s="94"/>
      <c r="B56" s="211" t="s">
        <v>205</v>
      </c>
      <c r="C56" s="212"/>
      <c r="D56" s="212"/>
      <c r="E56" s="212"/>
      <c r="F56" s="212"/>
      <c r="G56" s="212"/>
      <c r="H56" s="212"/>
      <c r="I56" s="212"/>
      <c r="J56" s="213"/>
      <c r="K56" s="103">
        <v>5</v>
      </c>
      <c r="L56" s="103">
        <v>3</v>
      </c>
      <c r="M56" s="104">
        <v>5250095310</v>
      </c>
      <c r="N56" s="105">
        <v>0</v>
      </c>
      <c r="O56" s="106"/>
      <c r="P56" s="107">
        <v>10000</v>
      </c>
      <c r="Q56" s="224"/>
      <c r="R56" s="224"/>
      <c r="S56" s="224"/>
      <c r="T56" s="224"/>
      <c r="U56" s="108">
        <v>0</v>
      </c>
      <c r="V56" s="109">
        <v>0</v>
      </c>
      <c r="W56" s="110">
        <f>W57</f>
        <v>25500</v>
      </c>
      <c r="X56" s="110">
        <f t="shared" si="7"/>
        <v>0</v>
      </c>
      <c r="Y56" s="110">
        <f t="shared" si="7"/>
        <v>0</v>
      </c>
      <c r="Z56" s="112"/>
      <c r="AA56" s="112"/>
      <c r="AB56" s="112"/>
    </row>
    <row r="57" spans="1:28" ht="36.75" customHeight="1" x14ac:dyDescent="0.25">
      <c r="A57" s="94"/>
      <c r="B57" s="211" t="s">
        <v>190</v>
      </c>
      <c r="C57" s="212"/>
      <c r="D57" s="212"/>
      <c r="E57" s="212"/>
      <c r="F57" s="212"/>
      <c r="G57" s="212"/>
      <c r="H57" s="212"/>
      <c r="I57" s="212"/>
      <c r="J57" s="213"/>
      <c r="K57" s="103">
        <v>5</v>
      </c>
      <c r="L57" s="103">
        <v>3</v>
      </c>
      <c r="M57" s="96">
        <v>5250095310</v>
      </c>
      <c r="N57" s="105">
        <v>240</v>
      </c>
      <c r="O57" s="106"/>
      <c r="P57" s="107"/>
      <c r="Q57" s="108"/>
      <c r="R57" s="108"/>
      <c r="S57" s="108"/>
      <c r="T57" s="108"/>
      <c r="U57" s="108"/>
      <c r="V57" s="109"/>
      <c r="W57" s="110">
        <v>25500</v>
      </c>
      <c r="X57" s="110">
        <v>0</v>
      </c>
      <c r="Y57" s="110">
        <v>0</v>
      </c>
      <c r="Z57" s="112"/>
      <c r="AA57" s="112"/>
      <c r="AB57" s="112"/>
    </row>
    <row r="58" spans="1:28" ht="27" customHeight="1" x14ac:dyDescent="0.25">
      <c r="A58" s="94"/>
      <c r="B58" s="215" t="s">
        <v>125</v>
      </c>
      <c r="C58" s="216"/>
      <c r="D58" s="216"/>
      <c r="E58" s="216"/>
      <c r="F58" s="216"/>
      <c r="G58" s="216"/>
      <c r="H58" s="216"/>
      <c r="I58" s="216"/>
      <c r="J58" s="217"/>
      <c r="K58" s="95">
        <v>8</v>
      </c>
      <c r="L58" s="95">
        <v>0</v>
      </c>
      <c r="M58" s="96">
        <v>0</v>
      </c>
      <c r="N58" s="97">
        <v>0</v>
      </c>
      <c r="O58" s="98"/>
      <c r="P58" s="99"/>
      <c r="Q58" s="100"/>
      <c r="R58" s="100"/>
      <c r="S58" s="100"/>
      <c r="T58" s="100"/>
      <c r="U58" s="100"/>
      <c r="V58" s="101"/>
      <c r="W58" s="102">
        <f t="shared" ref="W58:Y60" si="8">W59</f>
        <v>1688547.8599999999</v>
      </c>
      <c r="X58" s="102">
        <f t="shared" si="8"/>
        <v>1404600</v>
      </c>
      <c r="Y58" s="102">
        <f t="shared" si="8"/>
        <v>1404600</v>
      </c>
      <c r="Z58" s="112"/>
      <c r="AA58" s="112"/>
      <c r="AB58" s="112"/>
    </row>
    <row r="59" spans="1:28" ht="24.75" customHeight="1" x14ac:dyDescent="0.25">
      <c r="A59" s="94"/>
      <c r="B59" s="215" t="s">
        <v>206</v>
      </c>
      <c r="C59" s="216"/>
      <c r="D59" s="216"/>
      <c r="E59" s="216"/>
      <c r="F59" s="216"/>
      <c r="G59" s="216"/>
      <c r="H59" s="216"/>
      <c r="I59" s="216"/>
      <c r="J59" s="217"/>
      <c r="K59" s="95">
        <v>8</v>
      </c>
      <c r="L59" s="95">
        <v>1</v>
      </c>
      <c r="M59" s="104">
        <v>0</v>
      </c>
      <c r="N59" s="97">
        <v>0</v>
      </c>
      <c r="O59" s="98"/>
      <c r="P59" s="99"/>
      <c r="Q59" s="100"/>
      <c r="R59" s="100"/>
      <c r="S59" s="100"/>
      <c r="T59" s="100"/>
      <c r="U59" s="100"/>
      <c r="V59" s="101"/>
      <c r="W59" s="102">
        <f t="shared" si="8"/>
        <v>1688547.8599999999</v>
      </c>
      <c r="X59" s="102">
        <f t="shared" si="8"/>
        <v>1404600</v>
      </c>
      <c r="Y59" s="102">
        <f t="shared" si="8"/>
        <v>1404600</v>
      </c>
      <c r="Z59" s="112"/>
      <c r="AA59" s="112"/>
      <c r="AB59" s="112"/>
    </row>
    <row r="60" spans="1:28" ht="82.5" customHeight="1" x14ac:dyDescent="0.25">
      <c r="A60" s="94"/>
      <c r="B60" s="211" t="s">
        <v>185</v>
      </c>
      <c r="C60" s="212"/>
      <c r="D60" s="212"/>
      <c r="E60" s="212"/>
      <c r="F60" s="212"/>
      <c r="G60" s="212"/>
      <c r="H60" s="212"/>
      <c r="I60" s="212"/>
      <c r="J60" s="213"/>
      <c r="K60" s="103">
        <v>8</v>
      </c>
      <c r="L60" s="103">
        <v>1</v>
      </c>
      <c r="M60" s="104">
        <v>5200000000</v>
      </c>
      <c r="N60" s="105">
        <v>0</v>
      </c>
      <c r="O60" s="106"/>
      <c r="P60" s="107"/>
      <c r="Q60" s="108"/>
      <c r="R60" s="108"/>
      <c r="S60" s="108"/>
      <c r="T60" s="108"/>
      <c r="U60" s="108"/>
      <c r="V60" s="109"/>
      <c r="W60" s="110">
        <f t="shared" si="8"/>
        <v>1688547.8599999999</v>
      </c>
      <c r="X60" s="110">
        <f t="shared" si="8"/>
        <v>1404600</v>
      </c>
      <c r="Y60" s="110">
        <f t="shared" si="8"/>
        <v>1404600</v>
      </c>
      <c r="Z60" s="112"/>
      <c r="AA60" s="112"/>
      <c r="AB60" s="112"/>
    </row>
    <row r="61" spans="1:28" ht="51" customHeight="1" x14ac:dyDescent="0.25">
      <c r="A61" s="94"/>
      <c r="B61" s="211" t="s">
        <v>207</v>
      </c>
      <c r="C61" s="212"/>
      <c r="D61" s="212"/>
      <c r="E61" s="212"/>
      <c r="F61" s="212"/>
      <c r="G61" s="212"/>
      <c r="H61" s="212"/>
      <c r="I61" s="212"/>
      <c r="J61" s="213"/>
      <c r="K61" s="103">
        <v>8</v>
      </c>
      <c r="L61" s="103">
        <v>1</v>
      </c>
      <c r="M61" s="104">
        <v>5260000000</v>
      </c>
      <c r="N61" s="105">
        <v>0</v>
      </c>
      <c r="O61" s="106"/>
      <c r="P61" s="107"/>
      <c r="Q61" s="108"/>
      <c r="R61" s="108"/>
      <c r="S61" s="108"/>
      <c r="T61" s="108"/>
      <c r="U61" s="108"/>
      <c r="V61" s="109"/>
      <c r="W61" s="110">
        <f>W62+W66+W64</f>
        <v>1688547.8599999999</v>
      </c>
      <c r="X61" s="110">
        <f>X62+X66+X64</f>
        <v>1404600</v>
      </c>
      <c r="Y61" s="110">
        <f>Y62+Y66+Y64</f>
        <v>1404600</v>
      </c>
      <c r="Z61" s="112"/>
      <c r="AA61" s="112"/>
      <c r="AB61" s="112"/>
    </row>
    <row r="62" spans="1:28" ht="67.5" customHeight="1" x14ac:dyDescent="0.25">
      <c r="A62" s="94"/>
      <c r="B62" s="218" t="s">
        <v>208</v>
      </c>
      <c r="C62" s="219"/>
      <c r="D62" s="219"/>
      <c r="E62" s="219"/>
      <c r="F62" s="219"/>
      <c r="G62" s="219"/>
      <c r="H62" s="219"/>
      <c r="I62" s="219"/>
      <c r="J62" s="220"/>
      <c r="K62" s="103">
        <v>8</v>
      </c>
      <c r="L62" s="103">
        <v>1</v>
      </c>
      <c r="M62" s="104">
        <v>5260075080</v>
      </c>
      <c r="N62" s="105">
        <v>0</v>
      </c>
      <c r="O62" s="106"/>
      <c r="P62" s="107"/>
      <c r="Q62" s="108"/>
      <c r="R62" s="108"/>
      <c r="S62" s="108"/>
      <c r="T62" s="108"/>
      <c r="U62" s="108"/>
      <c r="V62" s="109"/>
      <c r="W62" s="110">
        <f>W63</f>
        <v>1144600</v>
      </c>
      <c r="X62" s="110">
        <f>X63</f>
        <v>1404600</v>
      </c>
      <c r="Y62" s="110">
        <f>Y63</f>
        <v>1404600</v>
      </c>
      <c r="Z62" s="112"/>
      <c r="AA62" s="112"/>
      <c r="AB62" s="112"/>
    </row>
    <row r="63" spans="1:28" ht="25.5" customHeight="1" x14ac:dyDescent="0.25">
      <c r="A63" s="94"/>
      <c r="B63" s="211" t="s">
        <v>191</v>
      </c>
      <c r="C63" s="212"/>
      <c r="D63" s="212"/>
      <c r="E63" s="212"/>
      <c r="F63" s="212"/>
      <c r="G63" s="212"/>
      <c r="H63" s="212"/>
      <c r="I63" s="212"/>
      <c r="J63" s="213"/>
      <c r="K63" s="103">
        <v>8</v>
      </c>
      <c r="L63" s="103">
        <v>1</v>
      </c>
      <c r="M63" s="104">
        <v>5260075080</v>
      </c>
      <c r="N63" s="105">
        <v>540</v>
      </c>
      <c r="O63" s="106"/>
      <c r="P63" s="107"/>
      <c r="Q63" s="108"/>
      <c r="R63" s="108"/>
      <c r="S63" s="108"/>
      <c r="T63" s="108"/>
      <c r="U63" s="108"/>
      <c r="V63" s="109"/>
      <c r="W63" s="110">
        <v>1144600</v>
      </c>
      <c r="X63" s="110">
        <v>1404600</v>
      </c>
      <c r="Y63" s="110">
        <v>1404600</v>
      </c>
      <c r="Z63" s="112"/>
      <c r="AA63" s="112"/>
      <c r="AB63" s="112"/>
    </row>
    <row r="64" spans="1:28" ht="37.5" customHeight="1" x14ac:dyDescent="0.25">
      <c r="A64" s="94"/>
      <c r="B64" s="221" t="s">
        <v>209</v>
      </c>
      <c r="C64" s="222"/>
      <c r="D64" s="222"/>
      <c r="E64" s="222"/>
      <c r="F64" s="222"/>
      <c r="G64" s="222"/>
      <c r="H64" s="222"/>
      <c r="I64" s="222"/>
      <c r="J64" s="223"/>
      <c r="K64" s="103">
        <v>8</v>
      </c>
      <c r="L64" s="103">
        <v>1</v>
      </c>
      <c r="M64" s="104">
        <v>5260095110</v>
      </c>
      <c r="N64" s="105">
        <v>0</v>
      </c>
      <c r="O64" s="106"/>
      <c r="P64" s="107"/>
      <c r="Q64" s="108"/>
      <c r="R64" s="108"/>
      <c r="S64" s="108"/>
      <c r="T64" s="108"/>
      <c r="U64" s="108"/>
      <c r="V64" s="109"/>
      <c r="W64" s="110">
        <f>W65</f>
        <v>300000</v>
      </c>
      <c r="X64" s="110">
        <f>X65</f>
        <v>0</v>
      </c>
      <c r="Y64" s="110">
        <f>Y65</f>
        <v>0</v>
      </c>
      <c r="Z64" s="112"/>
      <c r="AA64" s="112"/>
      <c r="AB64" s="112"/>
    </row>
    <row r="65" spans="1:28" ht="25.5" customHeight="1" x14ac:dyDescent="0.25">
      <c r="A65" s="94"/>
      <c r="B65" s="211" t="s">
        <v>210</v>
      </c>
      <c r="C65" s="212"/>
      <c r="D65" s="212"/>
      <c r="E65" s="212"/>
      <c r="F65" s="212"/>
      <c r="G65" s="212"/>
      <c r="H65" s="212"/>
      <c r="I65" s="212"/>
      <c r="J65" s="213"/>
      <c r="K65" s="103">
        <v>8</v>
      </c>
      <c r="L65" s="103">
        <v>1</v>
      </c>
      <c r="M65" s="104">
        <v>5260095110</v>
      </c>
      <c r="N65" s="105">
        <v>240</v>
      </c>
      <c r="O65" s="106"/>
      <c r="P65" s="107"/>
      <c r="Q65" s="108"/>
      <c r="R65" s="108"/>
      <c r="S65" s="108"/>
      <c r="T65" s="108"/>
      <c r="U65" s="108"/>
      <c r="V65" s="109"/>
      <c r="W65" s="110">
        <v>300000</v>
      </c>
      <c r="X65" s="110">
        <v>0</v>
      </c>
      <c r="Y65" s="110">
        <v>0</v>
      </c>
      <c r="Z65" s="112"/>
      <c r="AA65" s="112"/>
      <c r="AB65" s="112"/>
    </row>
    <row r="66" spans="1:28" ht="61.5" customHeight="1" x14ac:dyDescent="0.25">
      <c r="A66" s="94"/>
      <c r="B66" s="211" t="s">
        <v>211</v>
      </c>
      <c r="C66" s="212"/>
      <c r="D66" s="212"/>
      <c r="E66" s="212"/>
      <c r="F66" s="212"/>
      <c r="G66" s="212"/>
      <c r="H66" s="212"/>
      <c r="I66" s="212"/>
      <c r="J66" s="213"/>
      <c r="K66" s="103">
        <v>8</v>
      </c>
      <c r="L66" s="103">
        <v>1</v>
      </c>
      <c r="M66" s="104">
        <v>5260095220</v>
      </c>
      <c r="N66" s="105">
        <v>0</v>
      </c>
      <c r="O66" s="106"/>
      <c r="P66" s="107"/>
      <c r="Q66" s="108"/>
      <c r="R66" s="108"/>
      <c r="S66" s="108"/>
      <c r="T66" s="108"/>
      <c r="U66" s="108"/>
      <c r="V66" s="109"/>
      <c r="W66" s="110">
        <f>W67</f>
        <v>243947.86</v>
      </c>
      <c r="X66" s="110">
        <f>X67</f>
        <v>0</v>
      </c>
      <c r="Y66" s="110">
        <f>Y67</f>
        <v>0</v>
      </c>
      <c r="Z66" s="112"/>
      <c r="AA66" s="112"/>
      <c r="AB66" s="112"/>
    </row>
    <row r="67" spans="1:28" ht="35.25" customHeight="1" x14ac:dyDescent="0.25">
      <c r="A67" s="94"/>
      <c r="B67" s="211" t="s">
        <v>190</v>
      </c>
      <c r="C67" s="212"/>
      <c r="D67" s="212"/>
      <c r="E67" s="212"/>
      <c r="F67" s="212"/>
      <c r="G67" s="212"/>
      <c r="H67" s="212"/>
      <c r="I67" s="212"/>
      <c r="J67" s="213"/>
      <c r="K67" s="134">
        <v>8</v>
      </c>
      <c r="L67" s="134">
        <v>1</v>
      </c>
      <c r="M67" s="135">
        <v>5260095220</v>
      </c>
      <c r="N67" s="136">
        <v>240</v>
      </c>
      <c r="O67" s="137"/>
      <c r="P67" s="138"/>
      <c r="Q67" s="139"/>
      <c r="R67" s="139"/>
      <c r="S67" s="139"/>
      <c r="T67" s="139"/>
      <c r="U67" s="139"/>
      <c r="V67" s="140"/>
      <c r="W67" s="141">
        <v>243947.86</v>
      </c>
      <c r="X67" s="141">
        <v>0</v>
      </c>
      <c r="Y67" s="141">
        <v>0</v>
      </c>
      <c r="Z67" s="112"/>
      <c r="AA67" s="112"/>
      <c r="AB67" s="112"/>
    </row>
    <row r="68" spans="1:28" ht="35.25" customHeight="1" x14ac:dyDescent="0.25">
      <c r="A68" s="94"/>
      <c r="B68" s="215" t="s">
        <v>129</v>
      </c>
      <c r="C68" s="216"/>
      <c r="D68" s="216"/>
      <c r="E68" s="216"/>
      <c r="F68" s="216"/>
      <c r="G68" s="216"/>
      <c r="H68" s="216"/>
      <c r="I68" s="216"/>
      <c r="J68" s="217"/>
      <c r="K68" s="142">
        <v>10</v>
      </c>
      <c r="L68" s="142">
        <v>0</v>
      </c>
      <c r="M68" s="135">
        <v>0</v>
      </c>
      <c r="N68" s="143">
        <v>0</v>
      </c>
      <c r="O68" s="144">
        <v>4000</v>
      </c>
      <c r="P68" s="144">
        <v>4000</v>
      </c>
      <c r="Q68" s="145">
        <v>4000</v>
      </c>
      <c r="R68" s="139"/>
      <c r="S68" s="139"/>
      <c r="T68" s="139"/>
      <c r="U68" s="139"/>
      <c r="V68" s="140"/>
      <c r="W68" s="144">
        <f t="shared" ref="W68:Y72" si="9">W69</f>
        <v>10000</v>
      </c>
      <c r="X68" s="144">
        <f t="shared" si="9"/>
        <v>0</v>
      </c>
      <c r="Y68" s="144">
        <f t="shared" si="9"/>
        <v>0</v>
      </c>
      <c r="Z68" s="112"/>
      <c r="AA68" s="112"/>
      <c r="AB68" s="112"/>
    </row>
    <row r="69" spans="1:28" ht="35.25" customHeight="1" x14ac:dyDescent="0.25">
      <c r="A69" s="94"/>
      <c r="B69" s="215" t="s">
        <v>130</v>
      </c>
      <c r="C69" s="216"/>
      <c r="D69" s="216"/>
      <c r="E69" s="216"/>
      <c r="F69" s="216"/>
      <c r="G69" s="216"/>
      <c r="H69" s="216"/>
      <c r="I69" s="216"/>
      <c r="J69" s="217"/>
      <c r="K69" s="142">
        <v>10</v>
      </c>
      <c r="L69" s="142">
        <v>1</v>
      </c>
      <c r="M69" s="146">
        <v>0</v>
      </c>
      <c r="N69" s="143">
        <v>0</v>
      </c>
      <c r="O69" s="144">
        <v>4000</v>
      </c>
      <c r="P69" s="144">
        <v>4000</v>
      </c>
      <c r="Q69" s="145">
        <v>4000</v>
      </c>
      <c r="R69" s="139"/>
      <c r="S69" s="139"/>
      <c r="T69" s="139"/>
      <c r="U69" s="139"/>
      <c r="V69" s="140"/>
      <c r="W69" s="144">
        <f t="shared" si="9"/>
        <v>10000</v>
      </c>
      <c r="X69" s="144">
        <f t="shared" si="9"/>
        <v>0</v>
      </c>
      <c r="Y69" s="144">
        <f t="shared" si="9"/>
        <v>0</v>
      </c>
      <c r="Z69" s="112"/>
      <c r="AA69" s="112"/>
      <c r="AB69" s="112"/>
    </row>
    <row r="70" spans="1:28" ht="84" customHeight="1" x14ac:dyDescent="0.25">
      <c r="A70" s="94"/>
      <c r="B70" s="211" t="s">
        <v>185</v>
      </c>
      <c r="C70" s="212"/>
      <c r="D70" s="212"/>
      <c r="E70" s="212"/>
      <c r="F70" s="212"/>
      <c r="G70" s="212"/>
      <c r="H70" s="212"/>
      <c r="I70" s="212"/>
      <c r="J70" s="213"/>
      <c r="K70" s="134">
        <v>10</v>
      </c>
      <c r="L70" s="134">
        <v>1</v>
      </c>
      <c r="M70" s="146">
        <v>5200000000</v>
      </c>
      <c r="N70" s="136">
        <v>0</v>
      </c>
      <c r="O70" s="141">
        <v>4000</v>
      </c>
      <c r="P70" s="141">
        <v>4000</v>
      </c>
      <c r="Q70" s="147">
        <v>4000</v>
      </c>
      <c r="R70" s="139"/>
      <c r="S70" s="139"/>
      <c r="T70" s="139"/>
      <c r="U70" s="139"/>
      <c r="V70" s="140"/>
      <c r="W70" s="141">
        <f t="shared" si="9"/>
        <v>10000</v>
      </c>
      <c r="X70" s="141">
        <f t="shared" si="9"/>
        <v>0</v>
      </c>
      <c r="Y70" s="141">
        <f t="shared" si="9"/>
        <v>0</v>
      </c>
      <c r="Z70" s="112"/>
      <c r="AA70" s="112"/>
      <c r="AB70" s="112"/>
    </row>
    <row r="71" spans="1:28" ht="66.75" customHeight="1" x14ac:dyDescent="0.25">
      <c r="A71" s="94"/>
      <c r="B71" s="211" t="s">
        <v>186</v>
      </c>
      <c r="C71" s="212"/>
      <c r="D71" s="212"/>
      <c r="E71" s="212"/>
      <c r="F71" s="212"/>
      <c r="G71" s="212"/>
      <c r="H71" s="212"/>
      <c r="I71" s="212"/>
      <c r="J71" s="213"/>
      <c r="K71" s="134">
        <v>10</v>
      </c>
      <c r="L71" s="134">
        <v>1</v>
      </c>
      <c r="M71" s="146">
        <v>5210000000</v>
      </c>
      <c r="N71" s="136">
        <v>0</v>
      </c>
      <c r="O71" s="141">
        <v>4000</v>
      </c>
      <c r="P71" s="141">
        <v>4000</v>
      </c>
      <c r="Q71" s="147">
        <v>4000</v>
      </c>
      <c r="R71" s="139"/>
      <c r="S71" s="139"/>
      <c r="T71" s="139"/>
      <c r="U71" s="139"/>
      <c r="V71" s="140"/>
      <c r="W71" s="141">
        <f t="shared" si="9"/>
        <v>10000</v>
      </c>
      <c r="X71" s="141">
        <f t="shared" si="9"/>
        <v>0</v>
      </c>
      <c r="Y71" s="141">
        <f t="shared" si="9"/>
        <v>0</v>
      </c>
      <c r="Z71" s="112"/>
      <c r="AA71" s="112"/>
      <c r="AB71" s="112"/>
    </row>
    <row r="72" spans="1:28" ht="35.25" customHeight="1" x14ac:dyDescent="0.25">
      <c r="A72" s="94"/>
      <c r="B72" s="211" t="s">
        <v>212</v>
      </c>
      <c r="C72" s="212"/>
      <c r="D72" s="212"/>
      <c r="E72" s="212"/>
      <c r="F72" s="212"/>
      <c r="G72" s="212"/>
      <c r="H72" s="212"/>
      <c r="I72" s="212"/>
      <c r="J72" s="213"/>
      <c r="K72" s="134">
        <v>10</v>
      </c>
      <c r="L72" s="134">
        <v>1</v>
      </c>
      <c r="M72" s="146">
        <v>5210025050</v>
      </c>
      <c r="N72" s="136">
        <v>0</v>
      </c>
      <c r="O72" s="110">
        <v>4000</v>
      </c>
      <c r="P72" s="110">
        <v>4000</v>
      </c>
      <c r="Q72" s="148">
        <v>4000</v>
      </c>
      <c r="R72" s="139"/>
      <c r="S72" s="139"/>
      <c r="T72" s="139"/>
      <c r="U72" s="139"/>
      <c r="V72" s="140"/>
      <c r="W72" s="110">
        <f t="shared" si="9"/>
        <v>10000</v>
      </c>
      <c r="X72" s="110">
        <f t="shared" si="9"/>
        <v>0</v>
      </c>
      <c r="Y72" s="110">
        <f t="shared" si="9"/>
        <v>0</v>
      </c>
      <c r="Z72" s="112"/>
      <c r="AA72" s="112"/>
      <c r="AB72" s="112"/>
    </row>
    <row r="73" spans="1:28" ht="35.25" customHeight="1" x14ac:dyDescent="0.25">
      <c r="A73" s="94"/>
      <c r="B73" s="211" t="s">
        <v>213</v>
      </c>
      <c r="C73" s="212"/>
      <c r="D73" s="212"/>
      <c r="E73" s="212"/>
      <c r="F73" s="212"/>
      <c r="G73" s="212"/>
      <c r="H73" s="212"/>
      <c r="I73" s="212"/>
      <c r="J73" s="213"/>
      <c r="K73" s="134">
        <v>10</v>
      </c>
      <c r="L73" s="134">
        <v>1</v>
      </c>
      <c r="M73" s="149">
        <v>5210025050</v>
      </c>
      <c r="N73" s="136">
        <v>310</v>
      </c>
      <c r="O73" s="110">
        <v>4000</v>
      </c>
      <c r="P73" s="110">
        <v>4000</v>
      </c>
      <c r="Q73" s="148">
        <v>4000</v>
      </c>
      <c r="R73" s="139"/>
      <c r="S73" s="139"/>
      <c r="T73" s="139"/>
      <c r="U73" s="139"/>
      <c r="V73" s="140"/>
      <c r="W73" s="110">
        <v>10000</v>
      </c>
      <c r="X73" s="110">
        <v>0</v>
      </c>
      <c r="Y73" s="148">
        <v>0</v>
      </c>
      <c r="Z73" s="112"/>
      <c r="AA73" s="112"/>
      <c r="AB73" s="112"/>
    </row>
    <row r="74" spans="1:28" ht="19.5" customHeight="1" thickBot="1" x14ac:dyDescent="0.3">
      <c r="A74" s="89"/>
      <c r="B74" s="150">
        <v>0</v>
      </c>
      <c r="C74" s="214" t="s">
        <v>214</v>
      </c>
      <c r="D74" s="214"/>
      <c r="E74" s="214"/>
      <c r="F74" s="214"/>
      <c r="G74" s="214"/>
      <c r="H74" s="214"/>
      <c r="I74" s="214"/>
      <c r="J74" s="214"/>
      <c r="K74" s="151"/>
      <c r="L74" s="151"/>
      <c r="M74" s="152"/>
      <c r="N74" s="153"/>
      <c r="O74" s="151"/>
      <c r="P74" s="154">
        <v>10000</v>
      </c>
      <c r="Q74" s="155"/>
      <c r="R74" s="155"/>
      <c r="S74" s="155"/>
      <c r="T74" s="155"/>
      <c r="U74" s="155">
        <v>0</v>
      </c>
      <c r="V74" s="156">
        <v>0</v>
      </c>
      <c r="W74" s="157">
        <f>W10+W15+W23+W28+W33+W41+W46+W52+W58+W68</f>
        <v>4589444.16</v>
      </c>
      <c r="X74" s="157">
        <f>X10+X15+X23+X28+X33+X41+X46+X52+X58+X68</f>
        <v>3665600</v>
      </c>
      <c r="Y74" s="157">
        <f>Y10+Y15+Y23+Y28+Y33+Y41+Y46+Y52+Y58+Y68</f>
        <v>3865700</v>
      </c>
      <c r="Z74" s="112"/>
      <c r="AA74" s="112"/>
      <c r="AB74" s="112"/>
    </row>
    <row r="75" spans="1:28" ht="18.75" x14ac:dyDescent="0.2">
      <c r="B75" s="159"/>
      <c r="C75" s="159"/>
      <c r="D75" s="160"/>
      <c r="E75" s="160"/>
      <c r="F75" s="160"/>
      <c r="G75" s="160"/>
      <c r="H75" s="160"/>
      <c r="I75" s="160"/>
      <c r="J75" s="160"/>
      <c r="K75" s="78"/>
      <c r="L75" s="78"/>
      <c r="N75" s="80"/>
      <c r="O75" s="78"/>
      <c r="P75" s="78"/>
      <c r="Q75" s="78"/>
      <c r="R75" s="78"/>
      <c r="S75" s="78"/>
      <c r="T75" s="78"/>
      <c r="U75" s="78"/>
      <c r="V75" s="78"/>
      <c r="X75" s="112"/>
      <c r="Y75" s="112"/>
      <c r="Z75" s="112"/>
      <c r="AA75" s="112"/>
      <c r="AB75" s="112"/>
    </row>
    <row r="76" spans="1:28" x14ac:dyDescent="0.2">
      <c r="D76" s="159"/>
      <c r="E76" s="159"/>
      <c r="F76" s="159"/>
      <c r="G76" s="159"/>
      <c r="H76" s="159"/>
      <c r="I76" s="159"/>
      <c r="J76" s="159"/>
      <c r="N76" s="80"/>
      <c r="O76" s="78"/>
      <c r="P76" s="78"/>
      <c r="Q76" s="78"/>
      <c r="R76" s="78"/>
      <c r="S76" s="78"/>
      <c r="T76" s="78"/>
      <c r="U76" s="78"/>
      <c r="V76" s="78"/>
      <c r="X76" s="112"/>
      <c r="Y76" s="112"/>
    </row>
    <row r="77" spans="1:28" x14ac:dyDescent="0.2">
      <c r="N77" s="80"/>
      <c r="O77" s="78"/>
      <c r="P77" s="78"/>
      <c r="Q77" s="78"/>
      <c r="R77" s="78"/>
      <c r="S77" s="78"/>
      <c r="T77" s="78"/>
      <c r="U77" s="78"/>
      <c r="V77" s="78"/>
      <c r="X77" s="112"/>
      <c r="Y77" s="112"/>
    </row>
    <row r="78" spans="1:28" x14ac:dyDescent="0.2">
      <c r="N78" s="80"/>
      <c r="O78" s="78"/>
      <c r="P78" s="78"/>
      <c r="Q78" s="78"/>
      <c r="R78" s="78"/>
      <c r="S78" s="78"/>
      <c r="T78" s="78"/>
      <c r="U78" s="78"/>
      <c r="V78" s="78"/>
      <c r="X78" s="112"/>
      <c r="Y78" s="112"/>
    </row>
    <row r="79" spans="1:28" x14ac:dyDescent="0.2">
      <c r="N79" s="80"/>
      <c r="O79" s="78"/>
      <c r="P79" s="78"/>
      <c r="Q79" s="78"/>
      <c r="R79" s="78"/>
      <c r="S79" s="78"/>
      <c r="T79" s="78"/>
      <c r="U79" s="78"/>
      <c r="V79" s="78"/>
      <c r="X79" s="112"/>
      <c r="Y79" s="112"/>
    </row>
    <row r="80" spans="1:28" x14ac:dyDescent="0.2">
      <c r="N80" s="80"/>
      <c r="O80" s="78"/>
      <c r="P80" s="78"/>
      <c r="Q80" s="78"/>
      <c r="R80" s="78"/>
      <c r="S80" s="78"/>
      <c r="T80" s="78"/>
      <c r="U80" s="78"/>
      <c r="V80" s="78"/>
      <c r="X80" s="112"/>
      <c r="Y80" s="112"/>
    </row>
    <row r="81" spans="14:25" x14ac:dyDescent="0.2">
      <c r="N81" s="80"/>
      <c r="O81" s="78"/>
      <c r="P81" s="78"/>
      <c r="Q81" s="78"/>
      <c r="R81" s="78"/>
      <c r="S81" s="78"/>
      <c r="T81" s="78"/>
      <c r="U81" s="78"/>
      <c r="V81" s="78"/>
      <c r="X81" s="112"/>
      <c r="Y81" s="112"/>
    </row>
    <row r="82" spans="14:25" x14ac:dyDescent="0.2">
      <c r="N82" s="80"/>
      <c r="O82" s="78"/>
      <c r="P82" s="78"/>
      <c r="Q82" s="78"/>
      <c r="R82" s="78"/>
      <c r="S82" s="78"/>
      <c r="T82" s="78"/>
      <c r="U82" s="78"/>
      <c r="V82" s="78"/>
      <c r="X82" s="112"/>
      <c r="Y82" s="112"/>
    </row>
  </sheetData>
  <mergeCells count="87">
    <mergeCell ref="B6:Y6"/>
    <mergeCell ref="B8:J8"/>
    <mergeCell ref="B9:J9"/>
    <mergeCell ref="Q9:T9"/>
    <mergeCell ref="B10:J10"/>
    <mergeCell ref="Q10:T10"/>
    <mergeCell ref="B11:J11"/>
    <mergeCell ref="B12:J12"/>
    <mergeCell ref="B13:J13"/>
    <mergeCell ref="Q13:T13"/>
    <mergeCell ref="B14:J14"/>
    <mergeCell ref="Q14:T14"/>
    <mergeCell ref="B15:J15"/>
    <mergeCell ref="Q15:T15"/>
    <mergeCell ref="B16:J16"/>
    <mergeCell ref="B17:J17"/>
    <mergeCell ref="B18:J18"/>
    <mergeCell ref="Q18:T18"/>
    <mergeCell ref="B19:J19"/>
    <mergeCell ref="Q19:T19"/>
    <mergeCell ref="B20:J20"/>
    <mergeCell ref="B21:J21"/>
    <mergeCell ref="Q21:T21"/>
    <mergeCell ref="B22:J22"/>
    <mergeCell ref="Q22:T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Q33:T33"/>
    <mergeCell ref="B34:J34"/>
    <mergeCell ref="B35:J35"/>
    <mergeCell ref="B36:J36"/>
    <mergeCell ref="B37:J37"/>
    <mergeCell ref="B38:J38"/>
    <mergeCell ref="B39:J39"/>
    <mergeCell ref="Q39:T39"/>
    <mergeCell ref="B40:J40"/>
    <mergeCell ref="B41:J41"/>
    <mergeCell ref="B42:J42"/>
    <mergeCell ref="B43:J43"/>
    <mergeCell ref="Q43:T43"/>
    <mergeCell ref="B44:J44"/>
    <mergeCell ref="Q44:T44"/>
    <mergeCell ref="B45:J45"/>
    <mergeCell ref="B46:J46"/>
    <mergeCell ref="B47:J47"/>
    <mergeCell ref="B48:J48"/>
    <mergeCell ref="B49:J49"/>
    <mergeCell ref="Q49:T49"/>
    <mergeCell ref="B50:J50"/>
    <mergeCell ref="Q50:T50"/>
    <mergeCell ref="B51:J51"/>
    <mergeCell ref="Q51:T51"/>
    <mergeCell ref="B52:J52"/>
    <mergeCell ref="B53:J53"/>
    <mergeCell ref="B54:J54"/>
    <mergeCell ref="Q54:T54"/>
    <mergeCell ref="B55:J55"/>
    <mergeCell ref="Q55:T55"/>
    <mergeCell ref="B56:J56"/>
    <mergeCell ref="Q56:T56"/>
    <mergeCell ref="B57:J57"/>
    <mergeCell ref="B58:J58"/>
    <mergeCell ref="B59:J59"/>
    <mergeCell ref="B60:J60"/>
    <mergeCell ref="B61:J61"/>
    <mergeCell ref="B62:J62"/>
    <mergeCell ref="B63:J63"/>
    <mergeCell ref="B64:J64"/>
    <mergeCell ref="B65:J65"/>
    <mergeCell ref="B66:J66"/>
    <mergeCell ref="B73:J73"/>
    <mergeCell ref="C74:J74"/>
    <mergeCell ref="B67:J67"/>
    <mergeCell ref="B68:J68"/>
    <mergeCell ref="B69:J69"/>
    <mergeCell ref="B70:J70"/>
    <mergeCell ref="B71:J71"/>
    <mergeCell ref="B72:J72"/>
  </mergeCells>
  <pageMargins left="1.1811023622047245" right="0.19685039370078741" top="0.19685039370078741" bottom="0.19685039370078741" header="0.51181102362204722" footer="0.51181102362204722"/>
  <pageSetup paperSize="9" scale="6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"/>
  <sheetViews>
    <sheetView showGridLines="0" workbookViewId="0">
      <selection activeCell="K2" sqref="K2"/>
    </sheetView>
  </sheetViews>
  <sheetFormatPr defaultRowHeight="12.75" x14ac:dyDescent="0.2"/>
  <cols>
    <col min="1" max="1" width="1.42578125" style="158" customWidth="1"/>
    <col min="2" max="3" width="0.85546875" style="159" customWidth="1"/>
    <col min="4" max="4" width="0.7109375" style="159" customWidth="1"/>
    <col min="5" max="5" width="0.5703125" style="159" customWidth="1"/>
    <col min="6" max="6" width="0.7109375" style="159" customWidth="1"/>
    <col min="7" max="7" width="0.85546875" style="159" customWidth="1"/>
    <col min="8" max="8" width="0.5703125" style="159" customWidth="1"/>
    <col min="9" max="9" width="0.7109375" style="159" customWidth="1"/>
    <col min="10" max="10" width="43.5703125" style="159" customWidth="1"/>
    <col min="11" max="11" width="8.5703125" style="78" customWidth="1"/>
    <col min="12" max="12" width="6.140625" style="78" customWidth="1"/>
    <col min="13" max="13" width="6.28515625" style="78" customWidth="1"/>
    <col min="14" max="14" width="15.5703125" style="80" customWidth="1"/>
    <col min="15" max="15" width="6.7109375" style="80" customWidth="1"/>
    <col min="16" max="23" width="0" style="78" hidden="1" customWidth="1"/>
    <col min="24" max="26" width="16" style="78" customWidth="1"/>
    <col min="27" max="16384" width="9.140625" style="77"/>
  </cols>
  <sheetData>
    <row r="1" spans="1:26" s="78" customFormat="1" ht="18.75" x14ac:dyDescent="0.3">
      <c r="N1" s="79" t="s">
        <v>215</v>
      </c>
      <c r="O1" s="80"/>
    </row>
    <row r="2" spans="1:26" s="78" customFormat="1" ht="18.75" x14ac:dyDescent="0.3">
      <c r="N2" s="79" t="s">
        <v>46</v>
      </c>
      <c r="O2" s="80"/>
    </row>
    <row r="3" spans="1:26" s="78" customFormat="1" ht="18.75" x14ac:dyDescent="0.3">
      <c r="N3" s="79" t="s">
        <v>47</v>
      </c>
      <c r="O3" s="80"/>
    </row>
    <row r="4" spans="1:26" s="78" customFormat="1" ht="18.600000000000001" customHeight="1" x14ac:dyDescent="0.3">
      <c r="N4" s="81" t="s">
        <v>170</v>
      </c>
      <c r="O4" s="80"/>
    </row>
    <row r="5" spans="1:26" s="78" customFormat="1" ht="8.4499999999999993" customHeight="1" x14ac:dyDescent="0.3">
      <c r="B5" s="82"/>
      <c r="C5" s="82"/>
      <c r="D5" s="82"/>
      <c r="E5" s="82"/>
      <c r="F5" s="82"/>
      <c r="G5" s="82"/>
      <c r="H5" s="82"/>
      <c r="I5" s="82"/>
      <c r="J5" s="83"/>
      <c r="K5" s="84"/>
      <c r="L5" s="84"/>
      <c r="M5" s="84"/>
      <c r="N5" s="85"/>
      <c r="O5" s="85"/>
      <c r="P5" s="84"/>
      <c r="Q5" s="83"/>
      <c r="R5" s="84"/>
      <c r="S5" s="82"/>
      <c r="T5" s="82"/>
      <c r="U5" s="82"/>
      <c r="V5" s="82"/>
      <c r="W5" s="86"/>
      <c r="X5" s="86"/>
    </row>
    <row r="6" spans="1:26" s="78" customFormat="1" ht="20.25" x14ac:dyDescent="0.3">
      <c r="B6" s="162" t="s">
        <v>216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1:26" s="78" customFormat="1" ht="18" customHeight="1" thickBot="1" x14ac:dyDescent="0.3">
      <c r="A7" s="87"/>
      <c r="X7" s="78" t="s">
        <v>1</v>
      </c>
      <c r="Y7" s="86"/>
    </row>
    <row r="8" spans="1:26" s="78" customFormat="1" ht="36.75" customHeight="1" x14ac:dyDescent="0.2">
      <c r="A8" s="163"/>
      <c r="B8" s="270" t="s">
        <v>172</v>
      </c>
      <c r="C8" s="271"/>
      <c r="D8" s="271"/>
      <c r="E8" s="271"/>
      <c r="F8" s="271"/>
      <c r="G8" s="271"/>
      <c r="H8" s="271"/>
      <c r="I8" s="271"/>
      <c r="J8" s="271"/>
      <c r="K8" s="164" t="s">
        <v>217</v>
      </c>
      <c r="L8" s="164" t="s">
        <v>173</v>
      </c>
      <c r="M8" s="164" t="s">
        <v>174</v>
      </c>
      <c r="N8" s="165" t="s">
        <v>175</v>
      </c>
      <c r="O8" s="165" t="s">
        <v>176</v>
      </c>
      <c r="P8" s="164" t="s">
        <v>177</v>
      </c>
      <c r="Q8" s="164" t="s">
        <v>178</v>
      </c>
      <c r="R8" s="164" t="s">
        <v>179</v>
      </c>
      <c r="S8" s="164" t="s">
        <v>180</v>
      </c>
      <c r="T8" s="164" t="s">
        <v>181</v>
      </c>
      <c r="U8" s="164" t="s">
        <v>182</v>
      </c>
      <c r="V8" s="164" t="s">
        <v>183</v>
      </c>
      <c r="W8" s="166"/>
      <c r="X8" s="167" t="s">
        <v>50</v>
      </c>
      <c r="Y8" s="167" t="s">
        <v>102</v>
      </c>
      <c r="Z8" s="167" t="s">
        <v>138</v>
      </c>
    </row>
    <row r="9" spans="1:26" s="78" customFormat="1" ht="20.25" customHeight="1" x14ac:dyDescent="0.25">
      <c r="A9" s="113"/>
      <c r="B9" s="235" t="s">
        <v>218</v>
      </c>
      <c r="C9" s="236"/>
      <c r="D9" s="236"/>
      <c r="E9" s="236"/>
      <c r="F9" s="236"/>
      <c r="G9" s="236"/>
      <c r="H9" s="236"/>
      <c r="I9" s="236"/>
      <c r="J9" s="236"/>
      <c r="K9" s="98">
        <v>121</v>
      </c>
      <c r="L9" s="95">
        <v>0</v>
      </c>
      <c r="M9" s="95">
        <v>0</v>
      </c>
      <c r="N9" s="96">
        <v>0</v>
      </c>
      <c r="O9" s="97">
        <v>0</v>
      </c>
      <c r="P9" s="106"/>
      <c r="Q9" s="107">
        <v>0</v>
      </c>
      <c r="R9" s="237"/>
      <c r="S9" s="237"/>
      <c r="T9" s="237"/>
      <c r="U9" s="237"/>
      <c r="V9" s="108">
        <v>0</v>
      </c>
      <c r="W9" s="109">
        <v>0</v>
      </c>
      <c r="X9" s="102">
        <f>X10+X42+X52+X59+X66+X73+X86</f>
        <v>4589444.16</v>
      </c>
      <c r="Y9" s="102">
        <f>Y10+Y42+Y52+Y59+Y66+Y73+Y86</f>
        <v>3665600</v>
      </c>
      <c r="Z9" s="102">
        <f>Z10+Z42+Z52+Z59+Z66+Z73+Z86</f>
        <v>3865700</v>
      </c>
    </row>
    <row r="10" spans="1:26" s="78" customFormat="1" ht="19.5" customHeight="1" x14ac:dyDescent="0.25">
      <c r="A10" s="113"/>
      <c r="B10" s="235" t="s">
        <v>184</v>
      </c>
      <c r="C10" s="236"/>
      <c r="D10" s="236"/>
      <c r="E10" s="236"/>
      <c r="F10" s="236"/>
      <c r="G10" s="236"/>
      <c r="H10" s="236"/>
      <c r="I10" s="236"/>
      <c r="J10" s="236"/>
      <c r="K10" s="98">
        <v>121</v>
      </c>
      <c r="L10" s="95">
        <v>1</v>
      </c>
      <c r="M10" s="95">
        <v>0</v>
      </c>
      <c r="N10" s="96">
        <v>0</v>
      </c>
      <c r="O10" s="97">
        <v>0</v>
      </c>
      <c r="P10" s="106"/>
      <c r="Q10" s="107">
        <v>0</v>
      </c>
      <c r="R10" s="237"/>
      <c r="S10" s="237"/>
      <c r="T10" s="237"/>
      <c r="U10" s="237"/>
      <c r="V10" s="108">
        <v>0</v>
      </c>
      <c r="W10" s="109">
        <v>0</v>
      </c>
      <c r="X10" s="102">
        <f>X11+X18+X31+X36</f>
        <v>1584632</v>
      </c>
      <c r="Y10" s="102">
        <f>Y11+Y18+Y31+Y36</f>
        <v>1501900</v>
      </c>
      <c r="Z10" s="102">
        <f>Z11+Z18+Z31+Z36</f>
        <v>1431400</v>
      </c>
    </row>
    <row r="11" spans="1:26" s="78" customFormat="1" ht="49.5" customHeight="1" x14ac:dyDescent="0.25">
      <c r="A11" s="113"/>
      <c r="B11" s="215" t="s">
        <v>103</v>
      </c>
      <c r="C11" s="216"/>
      <c r="D11" s="216"/>
      <c r="E11" s="216"/>
      <c r="F11" s="216"/>
      <c r="G11" s="216"/>
      <c r="H11" s="216"/>
      <c r="I11" s="216"/>
      <c r="J11" s="217"/>
      <c r="K11" s="98">
        <v>121</v>
      </c>
      <c r="L11" s="95">
        <v>1</v>
      </c>
      <c r="M11" s="95">
        <v>2</v>
      </c>
      <c r="N11" s="96">
        <v>0</v>
      </c>
      <c r="O11" s="97">
        <v>0</v>
      </c>
      <c r="P11" s="106"/>
      <c r="Q11" s="107">
        <v>0</v>
      </c>
      <c r="R11" s="237"/>
      <c r="S11" s="237"/>
      <c r="T11" s="237"/>
      <c r="U11" s="237"/>
      <c r="V11" s="108">
        <v>0</v>
      </c>
      <c r="W11" s="109">
        <v>0</v>
      </c>
      <c r="X11" s="102">
        <f t="shared" ref="X11:Z14" si="0">X12</f>
        <v>436400</v>
      </c>
      <c r="Y11" s="102">
        <f t="shared" si="0"/>
        <v>536400</v>
      </c>
      <c r="Z11" s="102">
        <f t="shared" si="0"/>
        <v>536400</v>
      </c>
    </row>
    <row r="12" spans="1:26" s="78" customFormat="1" ht="78.75" customHeight="1" x14ac:dyDescent="0.25">
      <c r="A12" s="113"/>
      <c r="B12" s="267" t="s">
        <v>185</v>
      </c>
      <c r="C12" s="268"/>
      <c r="D12" s="268"/>
      <c r="E12" s="268"/>
      <c r="F12" s="268"/>
      <c r="G12" s="268"/>
      <c r="H12" s="268"/>
      <c r="I12" s="268"/>
      <c r="J12" s="269"/>
      <c r="K12" s="106">
        <v>121</v>
      </c>
      <c r="L12" s="103">
        <v>0</v>
      </c>
      <c r="M12" s="103">
        <v>0</v>
      </c>
      <c r="N12" s="104">
        <v>5200000000</v>
      </c>
      <c r="O12" s="105">
        <v>0</v>
      </c>
      <c r="P12" s="106"/>
      <c r="Q12" s="107"/>
      <c r="R12" s="108"/>
      <c r="S12" s="108"/>
      <c r="T12" s="108"/>
      <c r="U12" s="108"/>
      <c r="V12" s="108"/>
      <c r="W12" s="109"/>
      <c r="X12" s="110">
        <f t="shared" si="0"/>
        <v>436400</v>
      </c>
      <c r="Y12" s="110">
        <f t="shared" si="0"/>
        <v>536400</v>
      </c>
      <c r="Z12" s="110">
        <f t="shared" si="0"/>
        <v>536400</v>
      </c>
    </row>
    <row r="13" spans="1:26" s="78" customFormat="1" ht="66.75" customHeight="1" x14ac:dyDescent="0.25">
      <c r="A13" s="113"/>
      <c r="B13" s="267" t="s">
        <v>186</v>
      </c>
      <c r="C13" s="268"/>
      <c r="D13" s="268"/>
      <c r="E13" s="268"/>
      <c r="F13" s="268"/>
      <c r="G13" s="268"/>
      <c r="H13" s="268"/>
      <c r="I13" s="268"/>
      <c r="J13" s="269"/>
      <c r="K13" s="106">
        <v>121</v>
      </c>
      <c r="L13" s="103">
        <v>1</v>
      </c>
      <c r="M13" s="103">
        <v>0</v>
      </c>
      <c r="N13" s="104">
        <v>5210000000</v>
      </c>
      <c r="O13" s="105">
        <v>0</v>
      </c>
      <c r="P13" s="106"/>
      <c r="Q13" s="107"/>
      <c r="R13" s="108"/>
      <c r="S13" s="108"/>
      <c r="T13" s="108"/>
      <c r="U13" s="108"/>
      <c r="V13" s="108"/>
      <c r="W13" s="109"/>
      <c r="X13" s="110">
        <f t="shared" si="0"/>
        <v>436400</v>
      </c>
      <c r="Y13" s="110">
        <f t="shared" si="0"/>
        <v>536400</v>
      </c>
      <c r="Z13" s="110">
        <f t="shared" si="0"/>
        <v>536400</v>
      </c>
    </row>
    <row r="14" spans="1:26" s="78" customFormat="1" ht="22.15" customHeight="1" x14ac:dyDescent="0.25">
      <c r="A14" s="113"/>
      <c r="B14" s="211" t="s">
        <v>187</v>
      </c>
      <c r="C14" s="212"/>
      <c r="D14" s="212"/>
      <c r="E14" s="212"/>
      <c r="F14" s="212"/>
      <c r="G14" s="212"/>
      <c r="H14" s="212"/>
      <c r="I14" s="212"/>
      <c r="J14" s="213"/>
      <c r="K14" s="106">
        <v>121</v>
      </c>
      <c r="L14" s="103">
        <v>1</v>
      </c>
      <c r="M14" s="103">
        <v>2</v>
      </c>
      <c r="N14" s="104">
        <v>5210010010</v>
      </c>
      <c r="O14" s="105">
        <v>0</v>
      </c>
      <c r="P14" s="106"/>
      <c r="Q14" s="107">
        <v>0</v>
      </c>
      <c r="R14" s="224"/>
      <c r="S14" s="224"/>
      <c r="T14" s="224"/>
      <c r="U14" s="224"/>
      <c r="V14" s="108">
        <v>0</v>
      </c>
      <c r="W14" s="109">
        <v>0</v>
      </c>
      <c r="X14" s="110">
        <f t="shared" si="0"/>
        <v>436400</v>
      </c>
      <c r="Y14" s="110">
        <f t="shared" si="0"/>
        <v>536400</v>
      </c>
      <c r="Z14" s="110">
        <f t="shared" si="0"/>
        <v>536400</v>
      </c>
    </row>
    <row r="15" spans="1:26" s="78" customFormat="1" ht="30" customHeight="1" x14ac:dyDescent="0.25">
      <c r="A15" s="113"/>
      <c r="B15" s="211" t="s">
        <v>188</v>
      </c>
      <c r="C15" s="212"/>
      <c r="D15" s="212"/>
      <c r="E15" s="212"/>
      <c r="F15" s="212"/>
      <c r="G15" s="212"/>
      <c r="H15" s="212"/>
      <c r="I15" s="212"/>
      <c r="J15" s="213"/>
      <c r="K15" s="106">
        <v>121</v>
      </c>
      <c r="L15" s="103">
        <v>1</v>
      </c>
      <c r="M15" s="103">
        <v>2</v>
      </c>
      <c r="N15" s="104">
        <v>5210010010</v>
      </c>
      <c r="O15" s="105">
        <v>120</v>
      </c>
      <c r="P15" s="106"/>
      <c r="Q15" s="107"/>
      <c r="R15" s="108"/>
      <c r="S15" s="108"/>
      <c r="T15" s="108"/>
      <c r="U15" s="108"/>
      <c r="V15" s="108"/>
      <c r="W15" s="109"/>
      <c r="X15" s="110">
        <f>X16+X17</f>
        <v>436400</v>
      </c>
      <c r="Y15" s="110">
        <f>Y16+Y17</f>
        <v>536400</v>
      </c>
      <c r="Z15" s="110">
        <f>Z16+Z17</f>
        <v>536400</v>
      </c>
    </row>
    <row r="16" spans="1:26" s="78" customFormat="1" ht="33" customHeight="1" x14ac:dyDescent="0.25">
      <c r="A16" s="113"/>
      <c r="B16" s="211" t="s">
        <v>219</v>
      </c>
      <c r="C16" s="212"/>
      <c r="D16" s="212"/>
      <c r="E16" s="212"/>
      <c r="F16" s="212"/>
      <c r="G16" s="212"/>
      <c r="H16" s="212"/>
      <c r="I16" s="212"/>
      <c r="J16" s="213"/>
      <c r="K16" s="106">
        <v>121</v>
      </c>
      <c r="L16" s="103">
        <v>1</v>
      </c>
      <c r="M16" s="103">
        <v>2</v>
      </c>
      <c r="N16" s="104">
        <v>5210010010</v>
      </c>
      <c r="O16" s="105" t="s">
        <v>220</v>
      </c>
      <c r="P16" s="106"/>
      <c r="Q16" s="107">
        <v>10000</v>
      </c>
      <c r="R16" s="224"/>
      <c r="S16" s="224"/>
      <c r="T16" s="224"/>
      <c r="U16" s="224"/>
      <c r="V16" s="108">
        <v>0</v>
      </c>
      <c r="W16" s="109">
        <v>0</v>
      </c>
      <c r="X16" s="110">
        <v>312000</v>
      </c>
      <c r="Y16" s="110">
        <v>412000</v>
      </c>
      <c r="Z16" s="110">
        <v>412000</v>
      </c>
    </row>
    <row r="17" spans="1:26" s="78" customFormat="1" ht="64.5" customHeight="1" x14ac:dyDescent="0.25">
      <c r="A17" s="113"/>
      <c r="B17" s="211" t="s">
        <v>221</v>
      </c>
      <c r="C17" s="212"/>
      <c r="D17" s="212"/>
      <c r="E17" s="212"/>
      <c r="F17" s="212"/>
      <c r="G17" s="212"/>
      <c r="H17" s="212"/>
      <c r="I17" s="212"/>
      <c r="J17" s="213"/>
      <c r="K17" s="106">
        <v>121</v>
      </c>
      <c r="L17" s="103">
        <v>1</v>
      </c>
      <c r="M17" s="103">
        <v>2</v>
      </c>
      <c r="N17" s="104">
        <v>5210010010</v>
      </c>
      <c r="O17" s="105">
        <v>129</v>
      </c>
      <c r="P17" s="106"/>
      <c r="Q17" s="107"/>
      <c r="R17" s="108"/>
      <c r="S17" s="108"/>
      <c r="T17" s="108"/>
      <c r="U17" s="108"/>
      <c r="V17" s="108"/>
      <c r="W17" s="109"/>
      <c r="X17" s="110">
        <v>124400</v>
      </c>
      <c r="Y17" s="110">
        <v>124400</v>
      </c>
      <c r="Z17" s="110">
        <v>124400</v>
      </c>
    </row>
    <row r="18" spans="1:26" s="78" customFormat="1" ht="82.5" customHeight="1" x14ac:dyDescent="0.25">
      <c r="A18" s="113"/>
      <c r="B18" s="215" t="s">
        <v>111</v>
      </c>
      <c r="C18" s="216"/>
      <c r="D18" s="216"/>
      <c r="E18" s="216"/>
      <c r="F18" s="216"/>
      <c r="G18" s="216"/>
      <c r="H18" s="216"/>
      <c r="I18" s="216"/>
      <c r="J18" s="217"/>
      <c r="K18" s="98">
        <v>121</v>
      </c>
      <c r="L18" s="95">
        <v>1</v>
      </c>
      <c r="M18" s="95">
        <v>4</v>
      </c>
      <c r="N18" s="96">
        <v>0</v>
      </c>
      <c r="O18" s="97">
        <v>0</v>
      </c>
      <c r="P18" s="98"/>
      <c r="Q18" s="99"/>
      <c r="R18" s="100"/>
      <c r="S18" s="100"/>
      <c r="T18" s="100"/>
      <c r="U18" s="100"/>
      <c r="V18" s="100"/>
      <c r="W18" s="101"/>
      <c r="X18" s="102">
        <f t="shared" ref="X18:Z20" si="1">X19</f>
        <v>1134750</v>
      </c>
      <c r="Y18" s="102">
        <f t="shared" si="1"/>
        <v>952650</v>
      </c>
      <c r="Z18" s="102">
        <f t="shared" si="1"/>
        <v>882150</v>
      </c>
    </row>
    <row r="19" spans="1:26" s="78" customFormat="1" ht="84" customHeight="1" x14ac:dyDescent="0.25">
      <c r="A19" s="113"/>
      <c r="B19" s="211" t="s">
        <v>185</v>
      </c>
      <c r="C19" s="212"/>
      <c r="D19" s="212"/>
      <c r="E19" s="212"/>
      <c r="F19" s="212"/>
      <c r="G19" s="212"/>
      <c r="H19" s="212"/>
      <c r="I19" s="212"/>
      <c r="J19" s="213"/>
      <c r="K19" s="106">
        <v>121</v>
      </c>
      <c r="L19" s="103">
        <v>1</v>
      </c>
      <c r="M19" s="103">
        <v>4</v>
      </c>
      <c r="N19" s="104">
        <v>5200000000</v>
      </c>
      <c r="O19" s="105">
        <v>0</v>
      </c>
      <c r="P19" s="106"/>
      <c r="Q19" s="107"/>
      <c r="R19" s="108"/>
      <c r="S19" s="108"/>
      <c r="T19" s="108"/>
      <c r="U19" s="108"/>
      <c r="V19" s="108"/>
      <c r="W19" s="109"/>
      <c r="X19" s="110">
        <f t="shared" si="1"/>
        <v>1134750</v>
      </c>
      <c r="Y19" s="110">
        <f t="shared" si="1"/>
        <v>952650</v>
      </c>
      <c r="Z19" s="110">
        <f t="shared" si="1"/>
        <v>882150</v>
      </c>
    </row>
    <row r="20" spans="1:26" s="78" customFormat="1" ht="70.5" customHeight="1" x14ac:dyDescent="0.25">
      <c r="A20" s="113"/>
      <c r="B20" s="211" t="s">
        <v>186</v>
      </c>
      <c r="C20" s="212"/>
      <c r="D20" s="212"/>
      <c r="E20" s="212"/>
      <c r="F20" s="212"/>
      <c r="G20" s="212"/>
      <c r="H20" s="212"/>
      <c r="I20" s="212"/>
      <c r="J20" s="213"/>
      <c r="K20" s="106">
        <v>121</v>
      </c>
      <c r="L20" s="103">
        <v>1</v>
      </c>
      <c r="M20" s="103">
        <v>4</v>
      </c>
      <c r="N20" s="104">
        <v>5210000000</v>
      </c>
      <c r="O20" s="105">
        <v>0</v>
      </c>
      <c r="P20" s="106"/>
      <c r="Q20" s="107"/>
      <c r="R20" s="108"/>
      <c r="S20" s="108"/>
      <c r="T20" s="108"/>
      <c r="U20" s="108"/>
      <c r="V20" s="108"/>
      <c r="W20" s="109"/>
      <c r="X20" s="110">
        <f t="shared" si="1"/>
        <v>1134750</v>
      </c>
      <c r="Y20" s="110">
        <f t="shared" si="1"/>
        <v>952650</v>
      </c>
      <c r="Z20" s="110">
        <f t="shared" si="1"/>
        <v>882150</v>
      </c>
    </row>
    <row r="21" spans="1:26" s="78" customFormat="1" ht="35.25" customHeight="1" x14ac:dyDescent="0.25">
      <c r="A21" s="113"/>
      <c r="B21" s="211" t="s">
        <v>189</v>
      </c>
      <c r="C21" s="212"/>
      <c r="D21" s="212"/>
      <c r="E21" s="212"/>
      <c r="F21" s="212"/>
      <c r="G21" s="212"/>
      <c r="H21" s="212"/>
      <c r="I21" s="212"/>
      <c r="J21" s="213"/>
      <c r="K21" s="106">
        <v>121</v>
      </c>
      <c r="L21" s="103">
        <v>1</v>
      </c>
      <c r="M21" s="103">
        <v>4</v>
      </c>
      <c r="N21" s="104">
        <v>5210010020</v>
      </c>
      <c r="O21" s="105">
        <v>0</v>
      </c>
      <c r="P21" s="106"/>
      <c r="Q21" s="107">
        <v>0</v>
      </c>
      <c r="R21" s="224"/>
      <c r="S21" s="224"/>
      <c r="T21" s="224"/>
      <c r="U21" s="224"/>
      <c r="V21" s="108">
        <v>0</v>
      </c>
      <c r="W21" s="109">
        <v>0</v>
      </c>
      <c r="X21" s="110">
        <f>X22+X26+X28+X29</f>
        <v>1134750</v>
      </c>
      <c r="Y21" s="110">
        <f>Y22+Y26+Y28+Y29</f>
        <v>952650</v>
      </c>
      <c r="Z21" s="110">
        <f>Z22+Z26+Z28+Z29</f>
        <v>882150</v>
      </c>
    </row>
    <row r="22" spans="1:26" s="78" customFormat="1" ht="38.25" customHeight="1" x14ac:dyDescent="0.25">
      <c r="A22" s="113"/>
      <c r="B22" s="211" t="s">
        <v>188</v>
      </c>
      <c r="C22" s="212"/>
      <c r="D22" s="212"/>
      <c r="E22" s="212"/>
      <c r="F22" s="212"/>
      <c r="G22" s="212"/>
      <c r="H22" s="212"/>
      <c r="I22" s="212"/>
      <c r="J22" s="213"/>
      <c r="K22" s="106">
        <v>121</v>
      </c>
      <c r="L22" s="103">
        <v>1</v>
      </c>
      <c r="M22" s="103">
        <v>4</v>
      </c>
      <c r="N22" s="104">
        <v>5210010020</v>
      </c>
      <c r="O22" s="105">
        <v>120</v>
      </c>
      <c r="P22" s="106"/>
      <c r="Q22" s="107">
        <v>10000</v>
      </c>
      <c r="R22" s="224"/>
      <c r="S22" s="224"/>
      <c r="T22" s="224"/>
      <c r="U22" s="224"/>
      <c r="V22" s="108">
        <v>0</v>
      </c>
      <c r="W22" s="109">
        <v>0</v>
      </c>
      <c r="X22" s="110">
        <f>X23+X24+X25</f>
        <v>853670.6</v>
      </c>
      <c r="Y22" s="110">
        <f>Y23+Y25</f>
        <v>850000</v>
      </c>
      <c r="Z22" s="110">
        <f>Z23+Z25</f>
        <v>850000</v>
      </c>
    </row>
    <row r="23" spans="1:26" s="78" customFormat="1" ht="36" customHeight="1" x14ac:dyDescent="0.25">
      <c r="A23" s="113"/>
      <c r="B23" s="211" t="s">
        <v>219</v>
      </c>
      <c r="C23" s="212"/>
      <c r="D23" s="212"/>
      <c r="E23" s="212"/>
      <c r="F23" s="212"/>
      <c r="G23" s="212"/>
      <c r="H23" s="212"/>
      <c r="I23" s="212"/>
      <c r="J23" s="213"/>
      <c r="K23" s="106">
        <v>121</v>
      </c>
      <c r="L23" s="103">
        <v>1</v>
      </c>
      <c r="M23" s="103">
        <v>4</v>
      </c>
      <c r="N23" s="104">
        <v>5210010020</v>
      </c>
      <c r="O23" s="105">
        <v>121</v>
      </c>
      <c r="P23" s="106"/>
      <c r="Q23" s="107"/>
      <c r="R23" s="108"/>
      <c r="S23" s="108"/>
      <c r="T23" s="108"/>
      <c r="U23" s="108"/>
      <c r="V23" s="108"/>
      <c r="W23" s="109"/>
      <c r="X23" s="110">
        <v>652800</v>
      </c>
      <c r="Y23" s="110">
        <v>652800</v>
      </c>
      <c r="Z23" s="110">
        <v>652800</v>
      </c>
    </row>
    <row r="24" spans="1:26" s="78" customFormat="1" ht="48" customHeight="1" x14ac:dyDescent="0.25">
      <c r="A24" s="113"/>
      <c r="B24" s="211" t="s">
        <v>222</v>
      </c>
      <c r="C24" s="212"/>
      <c r="D24" s="212"/>
      <c r="E24" s="212"/>
      <c r="F24" s="212"/>
      <c r="G24" s="212"/>
      <c r="H24" s="212"/>
      <c r="I24" s="212"/>
      <c r="J24" s="213"/>
      <c r="K24" s="106">
        <v>121</v>
      </c>
      <c r="L24" s="103">
        <v>1</v>
      </c>
      <c r="M24" s="103">
        <v>4</v>
      </c>
      <c r="N24" s="104">
        <v>5210010020</v>
      </c>
      <c r="O24" s="105">
        <v>122</v>
      </c>
      <c r="P24" s="106"/>
      <c r="Q24" s="107"/>
      <c r="R24" s="108"/>
      <c r="S24" s="108"/>
      <c r="T24" s="108"/>
      <c r="U24" s="108"/>
      <c r="V24" s="108"/>
      <c r="W24" s="109"/>
      <c r="X24" s="110">
        <v>23670.6</v>
      </c>
      <c r="Y24" s="110">
        <v>0</v>
      </c>
      <c r="Z24" s="110">
        <v>0</v>
      </c>
    </row>
    <row r="25" spans="1:26" s="78" customFormat="1" ht="63" customHeight="1" x14ac:dyDescent="0.25">
      <c r="A25" s="113"/>
      <c r="B25" s="211" t="s">
        <v>221</v>
      </c>
      <c r="C25" s="212"/>
      <c r="D25" s="212"/>
      <c r="E25" s="212"/>
      <c r="F25" s="212"/>
      <c r="G25" s="212"/>
      <c r="H25" s="212"/>
      <c r="I25" s="212"/>
      <c r="J25" s="213"/>
      <c r="K25" s="106">
        <v>121</v>
      </c>
      <c r="L25" s="103">
        <v>1</v>
      </c>
      <c r="M25" s="103">
        <v>4</v>
      </c>
      <c r="N25" s="104">
        <v>5210010020</v>
      </c>
      <c r="O25" s="105">
        <v>129</v>
      </c>
      <c r="P25" s="106"/>
      <c r="Q25" s="107"/>
      <c r="R25" s="108"/>
      <c r="S25" s="108"/>
      <c r="T25" s="108"/>
      <c r="U25" s="108"/>
      <c r="V25" s="108"/>
      <c r="W25" s="109"/>
      <c r="X25" s="110">
        <v>177200</v>
      </c>
      <c r="Y25" s="110">
        <v>197200</v>
      </c>
      <c r="Z25" s="110">
        <v>197200</v>
      </c>
    </row>
    <row r="26" spans="1:26" s="78" customFormat="1" ht="48" customHeight="1" x14ac:dyDescent="0.25">
      <c r="A26" s="113"/>
      <c r="B26" s="211" t="s">
        <v>223</v>
      </c>
      <c r="C26" s="212"/>
      <c r="D26" s="212"/>
      <c r="E26" s="212"/>
      <c r="F26" s="212"/>
      <c r="G26" s="212"/>
      <c r="H26" s="212"/>
      <c r="I26" s="212"/>
      <c r="J26" s="213"/>
      <c r="K26" s="106">
        <v>121</v>
      </c>
      <c r="L26" s="103">
        <v>1</v>
      </c>
      <c r="M26" s="103">
        <v>4</v>
      </c>
      <c r="N26" s="104">
        <v>5210010020</v>
      </c>
      <c r="O26" s="105">
        <v>240</v>
      </c>
      <c r="P26" s="106"/>
      <c r="Q26" s="107"/>
      <c r="R26" s="108"/>
      <c r="S26" s="108"/>
      <c r="T26" s="108"/>
      <c r="U26" s="108"/>
      <c r="V26" s="108"/>
      <c r="W26" s="109"/>
      <c r="X26" s="110">
        <f>X27</f>
        <v>267889.40000000002</v>
      </c>
      <c r="Y26" s="110">
        <f>Y27</f>
        <v>89460</v>
      </c>
      <c r="Z26" s="110">
        <f>Z27</f>
        <v>18960</v>
      </c>
    </row>
    <row r="27" spans="1:26" s="78" customFormat="1" ht="48.75" customHeight="1" x14ac:dyDescent="0.25">
      <c r="A27" s="113"/>
      <c r="B27" s="211" t="s">
        <v>224</v>
      </c>
      <c r="C27" s="212"/>
      <c r="D27" s="212"/>
      <c r="E27" s="212"/>
      <c r="F27" s="212"/>
      <c r="G27" s="212"/>
      <c r="H27" s="212"/>
      <c r="I27" s="212"/>
      <c r="J27" s="213"/>
      <c r="K27" s="106">
        <v>121</v>
      </c>
      <c r="L27" s="103">
        <v>1</v>
      </c>
      <c r="M27" s="103">
        <v>4</v>
      </c>
      <c r="N27" s="104">
        <v>5210010020</v>
      </c>
      <c r="O27" s="105" t="s">
        <v>225</v>
      </c>
      <c r="P27" s="106"/>
      <c r="Q27" s="107">
        <v>10000</v>
      </c>
      <c r="R27" s="224"/>
      <c r="S27" s="224"/>
      <c r="T27" s="224"/>
      <c r="U27" s="224"/>
      <c r="V27" s="108">
        <v>0</v>
      </c>
      <c r="W27" s="109">
        <v>0</v>
      </c>
      <c r="X27" s="110">
        <v>267889.40000000002</v>
      </c>
      <c r="Y27" s="110">
        <v>89460</v>
      </c>
      <c r="Z27" s="110">
        <v>18960</v>
      </c>
    </row>
    <row r="28" spans="1:26" s="78" customFormat="1" ht="22.15" customHeight="1" x14ac:dyDescent="0.25">
      <c r="A28" s="113"/>
      <c r="B28" s="211" t="s">
        <v>191</v>
      </c>
      <c r="C28" s="212"/>
      <c r="D28" s="212"/>
      <c r="E28" s="212"/>
      <c r="F28" s="212"/>
      <c r="G28" s="212"/>
      <c r="H28" s="212"/>
      <c r="I28" s="212"/>
      <c r="J28" s="213"/>
      <c r="K28" s="106">
        <v>121</v>
      </c>
      <c r="L28" s="103">
        <v>1</v>
      </c>
      <c r="M28" s="103">
        <v>4</v>
      </c>
      <c r="N28" s="104">
        <v>5210010020</v>
      </c>
      <c r="O28" s="105" t="s">
        <v>192</v>
      </c>
      <c r="P28" s="106"/>
      <c r="Q28" s="107">
        <v>10000</v>
      </c>
      <c r="R28" s="224"/>
      <c r="S28" s="224"/>
      <c r="T28" s="224"/>
      <c r="U28" s="224"/>
      <c r="V28" s="108">
        <v>0</v>
      </c>
      <c r="W28" s="109">
        <v>0</v>
      </c>
      <c r="X28" s="110">
        <v>12190</v>
      </c>
      <c r="Y28" s="110">
        <v>12190</v>
      </c>
      <c r="Z28" s="110">
        <v>12190</v>
      </c>
    </row>
    <row r="29" spans="1:26" s="78" customFormat="1" ht="21" customHeight="1" x14ac:dyDescent="0.25">
      <c r="A29" s="113"/>
      <c r="B29" s="211" t="s">
        <v>193</v>
      </c>
      <c r="C29" s="212"/>
      <c r="D29" s="212"/>
      <c r="E29" s="212"/>
      <c r="F29" s="212"/>
      <c r="G29" s="212"/>
      <c r="H29" s="212"/>
      <c r="I29" s="212"/>
      <c r="J29" s="213"/>
      <c r="K29" s="106">
        <v>121</v>
      </c>
      <c r="L29" s="103">
        <v>1</v>
      </c>
      <c r="M29" s="103">
        <v>4</v>
      </c>
      <c r="N29" s="104">
        <v>5210010020</v>
      </c>
      <c r="O29" s="105">
        <v>850</v>
      </c>
      <c r="P29" s="106"/>
      <c r="Q29" s="107">
        <v>10000</v>
      </c>
      <c r="R29" s="224"/>
      <c r="S29" s="224"/>
      <c r="T29" s="224"/>
      <c r="U29" s="224"/>
      <c r="V29" s="108">
        <v>0</v>
      </c>
      <c r="W29" s="109">
        <v>0</v>
      </c>
      <c r="X29" s="110">
        <f>X30</f>
        <v>1000</v>
      </c>
      <c r="Y29" s="110">
        <f>Y30</f>
        <v>1000</v>
      </c>
      <c r="Z29" s="110">
        <f>Z30</f>
        <v>1000</v>
      </c>
    </row>
    <row r="30" spans="1:26" s="78" customFormat="1" ht="20.25" customHeight="1" x14ac:dyDescent="0.25">
      <c r="A30" s="113"/>
      <c r="B30" s="211" t="s">
        <v>226</v>
      </c>
      <c r="C30" s="212"/>
      <c r="D30" s="212"/>
      <c r="E30" s="212"/>
      <c r="F30" s="212"/>
      <c r="G30" s="212"/>
      <c r="H30" s="212"/>
      <c r="I30" s="212"/>
      <c r="J30" s="213"/>
      <c r="K30" s="106">
        <v>121</v>
      </c>
      <c r="L30" s="103">
        <v>1</v>
      </c>
      <c r="M30" s="103">
        <v>4</v>
      </c>
      <c r="N30" s="104">
        <v>5210010020</v>
      </c>
      <c r="O30" s="105">
        <v>853</v>
      </c>
      <c r="P30" s="106"/>
      <c r="Q30" s="107">
        <v>10000</v>
      </c>
      <c r="R30" s="224"/>
      <c r="S30" s="224"/>
      <c r="T30" s="224"/>
      <c r="U30" s="224"/>
      <c r="V30" s="108">
        <v>0</v>
      </c>
      <c r="W30" s="109">
        <v>0</v>
      </c>
      <c r="X30" s="110">
        <v>1000</v>
      </c>
      <c r="Y30" s="110">
        <v>1000</v>
      </c>
      <c r="Z30" s="110">
        <v>1000</v>
      </c>
    </row>
    <row r="31" spans="1:26" s="112" customFormat="1" ht="51" customHeight="1" x14ac:dyDescent="0.25">
      <c r="A31" s="124"/>
      <c r="B31" s="238" t="s">
        <v>133</v>
      </c>
      <c r="C31" s="239"/>
      <c r="D31" s="239"/>
      <c r="E31" s="239"/>
      <c r="F31" s="239"/>
      <c r="G31" s="239"/>
      <c r="H31" s="239"/>
      <c r="I31" s="239"/>
      <c r="J31" s="240"/>
      <c r="K31" s="128">
        <v>121</v>
      </c>
      <c r="L31" s="115">
        <v>1</v>
      </c>
      <c r="M31" s="115">
        <v>6</v>
      </c>
      <c r="N31" s="116">
        <v>0</v>
      </c>
      <c r="O31" s="117">
        <v>0</v>
      </c>
      <c r="P31" s="118"/>
      <c r="Q31" s="119"/>
      <c r="R31" s="120"/>
      <c r="S31" s="120"/>
      <c r="T31" s="120"/>
      <c r="U31" s="120"/>
      <c r="V31" s="120"/>
      <c r="W31" s="121"/>
      <c r="X31" s="111">
        <f t="shared" ref="X31:Z34" si="2">X32</f>
        <v>12850</v>
      </c>
      <c r="Y31" s="111">
        <f t="shared" si="2"/>
        <v>12850</v>
      </c>
      <c r="Z31" s="111">
        <f t="shared" si="2"/>
        <v>12850</v>
      </c>
    </row>
    <row r="32" spans="1:26" s="112" customFormat="1" ht="81.75" customHeight="1" x14ac:dyDescent="0.25">
      <c r="A32" s="124"/>
      <c r="B32" s="241" t="s">
        <v>185</v>
      </c>
      <c r="C32" s="242"/>
      <c r="D32" s="242"/>
      <c r="E32" s="242"/>
      <c r="F32" s="242"/>
      <c r="G32" s="242"/>
      <c r="H32" s="242"/>
      <c r="I32" s="242"/>
      <c r="J32" s="243"/>
      <c r="K32" s="128">
        <v>121</v>
      </c>
      <c r="L32" s="125">
        <v>1</v>
      </c>
      <c r="M32" s="125">
        <v>6</v>
      </c>
      <c r="N32" s="126">
        <v>5200000000</v>
      </c>
      <c r="O32" s="127">
        <v>0</v>
      </c>
      <c r="P32" s="128"/>
      <c r="Q32" s="129"/>
      <c r="R32" s="130"/>
      <c r="S32" s="130"/>
      <c r="T32" s="130"/>
      <c r="U32" s="130"/>
      <c r="V32" s="130"/>
      <c r="W32" s="131"/>
      <c r="X32" s="132">
        <f t="shared" si="2"/>
        <v>12850</v>
      </c>
      <c r="Y32" s="132">
        <f t="shared" si="2"/>
        <v>12850</v>
      </c>
      <c r="Z32" s="132">
        <f t="shared" si="2"/>
        <v>12850</v>
      </c>
    </row>
    <row r="33" spans="1:26" s="112" customFormat="1" ht="58.5" customHeight="1" x14ac:dyDescent="0.25">
      <c r="A33" s="124"/>
      <c r="B33" s="241" t="s">
        <v>186</v>
      </c>
      <c r="C33" s="242"/>
      <c r="D33" s="242"/>
      <c r="E33" s="242"/>
      <c r="F33" s="242"/>
      <c r="G33" s="242"/>
      <c r="H33" s="242"/>
      <c r="I33" s="242"/>
      <c r="J33" s="243"/>
      <c r="K33" s="128">
        <v>121</v>
      </c>
      <c r="L33" s="125">
        <v>1</v>
      </c>
      <c r="M33" s="125">
        <v>6</v>
      </c>
      <c r="N33" s="126">
        <v>5210000000</v>
      </c>
      <c r="O33" s="127">
        <v>0</v>
      </c>
      <c r="P33" s="128"/>
      <c r="Q33" s="129"/>
      <c r="R33" s="130"/>
      <c r="S33" s="130"/>
      <c r="T33" s="130"/>
      <c r="U33" s="130"/>
      <c r="V33" s="130"/>
      <c r="W33" s="131"/>
      <c r="X33" s="132">
        <f t="shared" si="2"/>
        <v>12850</v>
      </c>
      <c r="Y33" s="132">
        <f t="shared" si="2"/>
        <v>12850</v>
      </c>
      <c r="Z33" s="132">
        <f t="shared" si="2"/>
        <v>12850</v>
      </c>
    </row>
    <row r="34" spans="1:26" s="112" customFormat="1" ht="45" customHeight="1" x14ac:dyDescent="0.25">
      <c r="A34" s="124"/>
      <c r="B34" s="241" t="s">
        <v>227</v>
      </c>
      <c r="C34" s="242"/>
      <c r="D34" s="242"/>
      <c r="E34" s="242"/>
      <c r="F34" s="242"/>
      <c r="G34" s="242"/>
      <c r="H34" s="242"/>
      <c r="I34" s="242"/>
      <c r="J34" s="243"/>
      <c r="K34" s="128">
        <v>121</v>
      </c>
      <c r="L34" s="125">
        <v>1</v>
      </c>
      <c r="M34" s="125">
        <v>6</v>
      </c>
      <c r="N34" s="126">
        <v>5210010080</v>
      </c>
      <c r="O34" s="127">
        <v>0</v>
      </c>
      <c r="P34" s="128"/>
      <c r="Q34" s="129"/>
      <c r="R34" s="130"/>
      <c r="S34" s="130"/>
      <c r="T34" s="130"/>
      <c r="U34" s="130"/>
      <c r="V34" s="130"/>
      <c r="W34" s="131"/>
      <c r="X34" s="132">
        <f t="shared" si="2"/>
        <v>12850</v>
      </c>
      <c r="Y34" s="132">
        <f t="shared" si="2"/>
        <v>12850</v>
      </c>
      <c r="Z34" s="132">
        <f t="shared" si="2"/>
        <v>12850</v>
      </c>
    </row>
    <row r="35" spans="1:26" s="112" customFormat="1" ht="19.5" customHeight="1" x14ac:dyDescent="0.25">
      <c r="A35" s="124"/>
      <c r="B35" s="241" t="s">
        <v>191</v>
      </c>
      <c r="C35" s="242"/>
      <c r="D35" s="242"/>
      <c r="E35" s="242"/>
      <c r="F35" s="242"/>
      <c r="G35" s="242"/>
      <c r="H35" s="242"/>
      <c r="I35" s="242"/>
      <c r="J35" s="243"/>
      <c r="K35" s="128">
        <v>121</v>
      </c>
      <c r="L35" s="125">
        <v>1</v>
      </c>
      <c r="M35" s="125">
        <v>6</v>
      </c>
      <c r="N35" s="126">
        <v>5210010080</v>
      </c>
      <c r="O35" s="127">
        <v>540</v>
      </c>
      <c r="P35" s="128"/>
      <c r="Q35" s="129"/>
      <c r="R35" s="130"/>
      <c r="S35" s="130"/>
      <c r="T35" s="130"/>
      <c r="U35" s="130"/>
      <c r="V35" s="130"/>
      <c r="W35" s="131"/>
      <c r="X35" s="132">
        <v>12850</v>
      </c>
      <c r="Y35" s="132">
        <v>12850</v>
      </c>
      <c r="Z35" s="132">
        <v>12850</v>
      </c>
    </row>
    <row r="36" spans="1:26" s="112" customFormat="1" ht="19.5" customHeight="1" x14ac:dyDescent="0.25">
      <c r="A36" s="124"/>
      <c r="B36" s="244" t="s">
        <v>37</v>
      </c>
      <c r="C36" s="244"/>
      <c r="D36" s="244"/>
      <c r="E36" s="244"/>
      <c r="F36" s="244"/>
      <c r="G36" s="244"/>
      <c r="H36" s="244"/>
      <c r="I36" s="244"/>
      <c r="J36" s="244"/>
      <c r="K36" s="115">
        <v>121</v>
      </c>
      <c r="L36" s="115">
        <v>1</v>
      </c>
      <c r="M36" s="168">
        <v>13</v>
      </c>
      <c r="N36" s="116">
        <v>0</v>
      </c>
      <c r="O36" s="117">
        <v>0</v>
      </c>
      <c r="P36" s="128"/>
      <c r="Q36" s="129"/>
      <c r="R36" s="130"/>
      <c r="S36" s="130"/>
      <c r="T36" s="130"/>
      <c r="U36" s="130"/>
      <c r="V36" s="130"/>
      <c r="W36" s="131"/>
      <c r="X36" s="111">
        <f t="shared" ref="X36:Z40" si="3">X37</f>
        <v>632</v>
      </c>
      <c r="Y36" s="111">
        <f t="shared" si="3"/>
        <v>0</v>
      </c>
      <c r="Z36" s="111">
        <f t="shared" si="3"/>
        <v>0</v>
      </c>
    </row>
    <row r="37" spans="1:26" s="112" customFormat="1" ht="30.75" customHeight="1" x14ac:dyDescent="0.25">
      <c r="A37" s="124"/>
      <c r="B37" s="234" t="s">
        <v>195</v>
      </c>
      <c r="C37" s="234"/>
      <c r="D37" s="234"/>
      <c r="E37" s="234"/>
      <c r="F37" s="234"/>
      <c r="G37" s="234"/>
      <c r="H37" s="234"/>
      <c r="I37" s="234"/>
      <c r="J37" s="234"/>
      <c r="K37" s="125">
        <v>121</v>
      </c>
      <c r="L37" s="125">
        <v>1</v>
      </c>
      <c r="M37" s="169">
        <v>13</v>
      </c>
      <c r="N37" s="126">
        <v>7700000000</v>
      </c>
      <c r="O37" s="127">
        <v>0</v>
      </c>
      <c r="P37" s="128"/>
      <c r="Q37" s="129"/>
      <c r="R37" s="130"/>
      <c r="S37" s="130"/>
      <c r="T37" s="130"/>
      <c r="U37" s="130"/>
      <c r="V37" s="130"/>
      <c r="W37" s="131"/>
      <c r="X37" s="132">
        <f t="shared" si="3"/>
        <v>632</v>
      </c>
      <c r="Y37" s="132">
        <f t="shared" si="3"/>
        <v>0</v>
      </c>
      <c r="Z37" s="132">
        <f t="shared" si="3"/>
        <v>0</v>
      </c>
    </row>
    <row r="38" spans="1:26" s="112" customFormat="1" ht="31.5" customHeight="1" x14ac:dyDescent="0.25">
      <c r="A38" s="124"/>
      <c r="B38" s="234" t="s">
        <v>196</v>
      </c>
      <c r="C38" s="234"/>
      <c r="D38" s="234"/>
      <c r="E38" s="234"/>
      <c r="F38" s="234"/>
      <c r="G38" s="234"/>
      <c r="H38" s="234"/>
      <c r="I38" s="234"/>
      <c r="J38" s="234"/>
      <c r="K38" s="125">
        <v>121</v>
      </c>
      <c r="L38" s="125">
        <v>1</v>
      </c>
      <c r="M38" s="169">
        <v>13</v>
      </c>
      <c r="N38" s="126">
        <v>7700095100</v>
      </c>
      <c r="O38" s="127">
        <v>0</v>
      </c>
      <c r="P38" s="128"/>
      <c r="Q38" s="129"/>
      <c r="R38" s="130"/>
      <c r="S38" s="130"/>
      <c r="T38" s="130"/>
      <c r="U38" s="130"/>
      <c r="V38" s="130"/>
      <c r="W38" s="131"/>
      <c r="X38" s="132">
        <f t="shared" si="3"/>
        <v>632</v>
      </c>
      <c r="Y38" s="132">
        <f t="shared" si="3"/>
        <v>0</v>
      </c>
      <c r="Z38" s="132">
        <f t="shared" si="3"/>
        <v>0</v>
      </c>
    </row>
    <row r="39" spans="1:26" s="112" customFormat="1" ht="19.5" customHeight="1" x14ac:dyDescent="0.25">
      <c r="A39" s="124"/>
      <c r="B39" s="234" t="s">
        <v>197</v>
      </c>
      <c r="C39" s="234"/>
      <c r="D39" s="234"/>
      <c r="E39" s="234"/>
      <c r="F39" s="234"/>
      <c r="G39" s="234"/>
      <c r="H39" s="234"/>
      <c r="I39" s="234"/>
      <c r="J39" s="234"/>
      <c r="K39" s="125">
        <v>121</v>
      </c>
      <c r="L39" s="125">
        <v>1</v>
      </c>
      <c r="M39" s="169">
        <v>13</v>
      </c>
      <c r="N39" s="126">
        <v>7700095100</v>
      </c>
      <c r="O39" s="127">
        <v>800</v>
      </c>
      <c r="P39" s="128"/>
      <c r="Q39" s="129"/>
      <c r="R39" s="130"/>
      <c r="S39" s="130"/>
      <c r="T39" s="130"/>
      <c r="U39" s="130"/>
      <c r="V39" s="130"/>
      <c r="W39" s="131"/>
      <c r="X39" s="132">
        <f t="shared" si="3"/>
        <v>632</v>
      </c>
      <c r="Y39" s="132">
        <f t="shared" si="3"/>
        <v>0</v>
      </c>
      <c r="Z39" s="132">
        <f t="shared" si="3"/>
        <v>0</v>
      </c>
    </row>
    <row r="40" spans="1:26" s="112" customFormat="1" ht="19.5" customHeight="1" x14ac:dyDescent="0.25">
      <c r="A40" s="124"/>
      <c r="B40" s="234" t="s">
        <v>193</v>
      </c>
      <c r="C40" s="234"/>
      <c r="D40" s="234"/>
      <c r="E40" s="234"/>
      <c r="F40" s="234"/>
      <c r="G40" s="234"/>
      <c r="H40" s="234"/>
      <c r="I40" s="234"/>
      <c r="J40" s="234"/>
      <c r="K40" s="125">
        <v>121</v>
      </c>
      <c r="L40" s="125">
        <v>1</v>
      </c>
      <c r="M40" s="169">
        <v>13</v>
      </c>
      <c r="N40" s="126">
        <v>7700095100</v>
      </c>
      <c r="O40" s="127">
        <v>850</v>
      </c>
      <c r="P40" s="128"/>
      <c r="Q40" s="129"/>
      <c r="R40" s="130"/>
      <c r="S40" s="130"/>
      <c r="T40" s="130"/>
      <c r="U40" s="130"/>
      <c r="V40" s="130"/>
      <c r="W40" s="131"/>
      <c r="X40" s="132">
        <f t="shared" si="3"/>
        <v>632</v>
      </c>
      <c r="Y40" s="132">
        <f t="shared" si="3"/>
        <v>0</v>
      </c>
      <c r="Z40" s="132">
        <f t="shared" si="3"/>
        <v>0</v>
      </c>
    </row>
    <row r="41" spans="1:26" s="112" customFormat="1" ht="19.5" customHeight="1" x14ac:dyDescent="0.25">
      <c r="A41" s="124"/>
      <c r="B41" s="234" t="s">
        <v>226</v>
      </c>
      <c r="C41" s="234"/>
      <c r="D41" s="234"/>
      <c r="E41" s="234"/>
      <c r="F41" s="234"/>
      <c r="G41" s="234"/>
      <c r="H41" s="234"/>
      <c r="I41" s="234"/>
      <c r="J41" s="234"/>
      <c r="K41" s="125">
        <v>121</v>
      </c>
      <c r="L41" s="125">
        <v>1</v>
      </c>
      <c r="M41" s="169">
        <v>13</v>
      </c>
      <c r="N41" s="126">
        <v>7700095100</v>
      </c>
      <c r="O41" s="127">
        <v>853</v>
      </c>
      <c r="P41" s="128"/>
      <c r="Q41" s="129"/>
      <c r="R41" s="130"/>
      <c r="S41" s="130"/>
      <c r="T41" s="130"/>
      <c r="U41" s="130"/>
      <c r="V41" s="130"/>
      <c r="W41" s="131"/>
      <c r="X41" s="132">
        <v>632</v>
      </c>
      <c r="Y41" s="132">
        <v>0</v>
      </c>
      <c r="Z41" s="132">
        <v>0</v>
      </c>
    </row>
    <row r="42" spans="1:26" s="112" customFormat="1" ht="20.25" customHeight="1" x14ac:dyDescent="0.25">
      <c r="A42" s="124"/>
      <c r="B42" s="238" t="s">
        <v>115</v>
      </c>
      <c r="C42" s="239"/>
      <c r="D42" s="239"/>
      <c r="E42" s="239"/>
      <c r="F42" s="239"/>
      <c r="G42" s="239"/>
      <c r="H42" s="239"/>
      <c r="I42" s="239"/>
      <c r="J42" s="240"/>
      <c r="K42" s="118">
        <v>121</v>
      </c>
      <c r="L42" s="115">
        <v>2</v>
      </c>
      <c r="M42" s="115">
        <v>0</v>
      </c>
      <c r="N42" s="116">
        <v>0</v>
      </c>
      <c r="O42" s="117">
        <v>0</v>
      </c>
      <c r="P42" s="118"/>
      <c r="Q42" s="119"/>
      <c r="R42" s="120"/>
      <c r="S42" s="120"/>
      <c r="T42" s="120"/>
      <c r="U42" s="120"/>
      <c r="V42" s="120"/>
      <c r="W42" s="121"/>
      <c r="X42" s="111">
        <f t="shared" ref="X42:Z45" si="4">X43</f>
        <v>89900</v>
      </c>
      <c r="Y42" s="111">
        <f t="shared" si="4"/>
        <v>89900</v>
      </c>
      <c r="Z42" s="111">
        <f t="shared" si="4"/>
        <v>89900</v>
      </c>
    </row>
    <row r="43" spans="1:26" s="112" customFormat="1" ht="21.75" customHeight="1" x14ac:dyDescent="0.25">
      <c r="A43" s="124"/>
      <c r="B43" s="257" t="s">
        <v>39</v>
      </c>
      <c r="C43" s="258"/>
      <c r="D43" s="258"/>
      <c r="E43" s="258"/>
      <c r="F43" s="258"/>
      <c r="G43" s="258"/>
      <c r="H43" s="258"/>
      <c r="I43" s="258"/>
      <c r="J43" s="259"/>
      <c r="K43" s="118">
        <v>121</v>
      </c>
      <c r="L43" s="115">
        <v>2</v>
      </c>
      <c r="M43" s="115">
        <v>3</v>
      </c>
      <c r="N43" s="116">
        <v>0</v>
      </c>
      <c r="O43" s="117">
        <v>0</v>
      </c>
      <c r="P43" s="118"/>
      <c r="Q43" s="119"/>
      <c r="R43" s="120"/>
      <c r="S43" s="120"/>
      <c r="T43" s="120"/>
      <c r="U43" s="120"/>
      <c r="V43" s="120"/>
      <c r="W43" s="121"/>
      <c r="X43" s="111">
        <f t="shared" si="4"/>
        <v>89900</v>
      </c>
      <c r="Y43" s="111">
        <f t="shared" si="4"/>
        <v>89900</v>
      </c>
      <c r="Z43" s="111">
        <f t="shared" si="4"/>
        <v>89900</v>
      </c>
    </row>
    <row r="44" spans="1:26" s="112" customFormat="1" ht="78" customHeight="1" x14ac:dyDescent="0.25">
      <c r="A44" s="124"/>
      <c r="B44" s="241" t="s">
        <v>185</v>
      </c>
      <c r="C44" s="242"/>
      <c r="D44" s="242"/>
      <c r="E44" s="242"/>
      <c r="F44" s="242"/>
      <c r="G44" s="242"/>
      <c r="H44" s="242"/>
      <c r="I44" s="242"/>
      <c r="J44" s="243"/>
      <c r="K44" s="128">
        <v>121</v>
      </c>
      <c r="L44" s="125">
        <v>2</v>
      </c>
      <c r="M44" s="125">
        <v>3</v>
      </c>
      <c r="N44" s="126">
        <v>5200000000</v>
      </c>
      <c r="O44" s="127">
        <v>0</v>
      </c>
      <c r="P44" s="128"/>
      <c r="Q44" s="129"/>
      <c r="R44" s="130"/>
      <c r="S44" s="130"/>
      <c r="T44" s="130"/>
      <c r="U44" s="130"/>
      <c r="V44" s="130"/>
      <c r="W44" s="131"/>
      <c r="X44" s="132">
        <f t="shared" si="4"/>
        <v>89900</v>
      </c>
      <c r="Y44" s="132">
        <f t="shared" si="4"/>
        <v>89900</v>
      </c>
      <c r="Z44" s="132">
        <f t="shared" si="4"/>
        <v>89900</v>
      </c>
    </row>
    <row r="45" spans="1:26" s="112" customFormat="1" ht="51" customHeight="1" x14ac:dyDescent="0.25">
      <c r="A45" s="124"/>
      <c r="B45" s="265" t="s">
        <v>228</v>
      </c>
      <c r="C45" s="266"/>
      <c r="D45" s="266"/>
      <c r="E45" s="266"/>
      <c r="F45" s="266"/>
      <c r="G45" s="266"/>
      <c r="H45" s="266"/>
      <c r="I45" s="266"/>
      <c r="J45" s="266"/>
      <c r="K45" s="128">
        <v>121</v>
      </c>
      <c r="L45" s="125">
        <v>2</v>
      </c>
      <c r="M45" s="125">
        <v>3</v>
      </c>
      <c r="N45" s="126">
        <v>5220000000</v>
      </c>
      <c r="O45" s="127">
        <v>0</v>
      </c>
      <c r="P45" s="128"/>
      <c r="Q45" s="129">
        <v>0</v>
      </c>
      <c r="R45" s="263"/>
      <c r="S45" s="263"/>
      <c r="T45" s="263"/>
      <c r="U45" s="263"/>
      <c r="V45" s="130">
        <v>0</v>
      </c>
      <c r="W45" s="131">
        <v>0</v>
      </c>
      <c r="X45" s="132">
        <f t="shared" si="4"/>
        <v>89900</v>
      </c>
      <c r="Y45" s="132">
        <f t="shared" si="4"/>
        <v>89900</v>
      </c>
      <c r="Z45" s="132">
        <f t="shared" si="4"/>
        <v>89900</v>
      </c>
    </row>
    <row r="46" spans="1:26" s="112" customFormat="1" ht="46.5" customHeight="1" x14ac:dyDescent="0.25">
      <c r="A46" s="124"/>
      <c r="B46" s="264" t="s">
        <v>229</v>
      </c>
      <c r="C46" s="264"/>
      <c r="D46" s="264"/>
      <c r="E46" s="264"/>
      <c r="F46" s="264"/>
      <c r="G46" s="264"/>
      <c r="H46" s="264"/>
      <c r="I46" s="264"/>
      <c r="J46" s="264"/>
      <c r="K46" s="170" t="s">
        <v>220</v>
      </c>
      <c r="L46" s="170" t="s">
        <v>110</v>
      </c>
      <c r="M46" s="170" t="s">
        <v>114</v>
      </c>
      <c r="N46" s="171" t="s">
        <v>230</v>
      </c>
      <c r="O46" s="171" t="s">
        <v>231</v>
      </c>
      <c r="P46" s="172"/>
      <c r="Q46" s="172"/>
      <c r="R46" s="172"/>
      <c r="S46" s="172"/>
      <c r="T46" s="172"/>
      <c r="U46" s="172"/>
      <c r="V46" s="172"/>
      <c r="W46" s="172"/>
      <c r="X46" s="173">
        <f>X47+X50</f>
        <v>89900</v>
      </c>
      <c r="Y46" s="173">
        <f>Y47+Y50</f>
        <v>89900</v>
      </c>
      <c r="Z46" s="173">
        <f>Z47+Z50</f>
        <v>89900</v>
      </c>
    </row>
    <row r="47" spans="1:26" s="112" customFormat="1" ht="33.75" customHeight="1" x14ac:dyDescent="0.25">
      <c r="A47" s="124"/>
      <c r="B47" s="241" t="s">
        <v>188</v>
      </c>
      <c r="C47" s="242"/>
      <c r="D47" s="242"/>
      <c r="E47" s="242"/>
      <c r="F47" s="242"/>
      <c r="G47" s="242"/>
      <c r="H47" s="242"/>
      <c r="I47" s="242"/>
      <c r="J47" s="243"/>
      <c r="K47" s="128">
        <v>121</v>
      </c>
      <c r="L47" s="125">
        <v>2</v>
      </c>
      <c r="M47" s="125">
        <v>3</v>
      </c>
      <c r="N47" s="126">
        <v>5220051180</v>
      </c>
      <c r="O47" s="127">
        <v>120</v>
      </c>
      <c r="P47" s="128"/>
      <c r="Q47" s="129"/>
      <c r="R47" s="130"/>
      <c r="S47" s="130"/>
      <c r="T47" s="130"/>
      <c r="U47" s="130"/>
      <c r="V47" s="130"/>
      <c r="W47" s="131"/>
      <c r="X47" s="132">
        <f>X48+X49</f>
        <v>89900</v>
      </c>
      <c r="Y47" s="132">
        <f>Y48+Y49</f>
        <v>89900</v>
      </c>
      <c r="Z47" s="132">
        <f>Z48+Z49</f>
        <v>89900</v>
      </c>
    </row>
    <row r="48" spans="1:26" s="112" customFormat="1" ht="29.25" customHeight="1" x14ac:dyDescent="0.25">
      <c r="A48" s="124"/>
      <c r="B48" s="241" t="s">
        <v>219</v>
      </c>
      <c r="C48" s="242"/>
      <c r="D48" s="242"/>
      <c r="E48" s="242"/>
      <c r="F48" s="242"/>
      <c r="G48" s="242"/>
      <c r="H48" s="242"/>
      <c r="I48" s="242"/>
      <c r="J48" s="243"/>
      <c r="K48" s="128">
        <v>121</v>
      </c>
      <c r="L48" s="125">
        <v>2</v>
      </c>
      <c r="M48" s="125">
        <v>3</v>
      </c>
      <c r="N48" s="126">
        <v>5220051180</v>
      </c>
      <c r="O48" s="127">
        <v>121</v>
      </c>
      <c r="P48" s="128"/>
      <c r="Q48" s="129"/>
      <c r="R48" s="130"/>
      <c r="S48" s="130"/>
      <c r="T48" s="130"/>
      <c r="U48" s="130"/>
      <c r="V48" s="130"/>
      <c r="W48" s="131"/>
      <c r="X48" s="132">
        <v>69000</v>
      </c>
      <c r="Y48" s="132">
        <v>69000</v>
      </c>
      <c r="Z48" s="132">
        <v>69000</v>
      </c>
    </row>
    <row r="49" spans="1:26" s="112" customFormat="1" ht="60" customHeight="1" x14ac:dyDescent="0.25">
      <c r="A49" s="124"/>
      <c r="B49" s="241" t="s">
        <v>221</v>
      </c>
      <c r="C49" s="242"/>
      <c r="D49" s="242"/>
      <c r="E49" s="242"/>
      <c r="F49" s="242"/>
      <c r="G49" s="242"/>
      <c r="H49" s="242"/>
      <c r="I49" s="242"/>
      <c r="J49" s="243"/>
      <c r="K49" s="128">
        <v>121</v>
      </c>
      <c r="L49" s="125">
        <v>2</v>
      </c>
      <c r="M49" s="125">
        <v>3</v>
      </c>
      <c r="N49" s="126">
        <v>5220051180</v>
      </c>
      <c r="O49" s="127">
        <v>129</v>
      </c>
      <c r="P49" s="128"/>
      <c r="Q49" s="129"/>
      <c r="R49" s="130"/>
      <c r="S49" s="130"/>
      <c r="T49" s="130"/>
      <c r="U49" s="130"/>
      <c r="V49" s="130"/>
      <c r="W49" s="131"/>
      <c r="X49" s="132">
        <v>20900</v>
      </c>
      <c r="Y49" s="132">
        <v>20900</v>
      </c>
      <c r="Z49" s="132">
        <v>20900</v>
      </c>
    </row>
    <row r="50" spans="1:26" s="112" customFormat="1" ht="48" customHeight="1" x14ac:dyDescent="0.25">
      <c r="A50" s="124"/>
      <c r="B50" s="241" t="s">
        <v>223</v>
      </c>
      <c r="C50" s="242"/>
      <c r="D50" s="242"/>
      <c r="E50" s="242"/>
      <c r="F50" s="242"/>
      <c r="G50" s="242"/>
      <c r="H50" s="242"/>
      <c r="I50" s="242"/>
      <c r="J50" s="243"/>
      <c r="K50" s="128">
        <v>121</v>
      </c>
      <c r="L50" s="125">
        <v>2</v>
      </c>
      <c r="M50" s="125">
        <v>3</v>
      </c>
      <c r="N50" s="126">
        <v>5220051180</v>
      </c>
      <c r="O50" s="127">
        <v>240</v>
      </c>
      <c r="P50" s="128"/>
      <c r="Q50" s="129"/>
      <c r="R50" s="130"/>
      <c r="S50" s="130"/>
      <c r="T50" s="130"/>
      <c r="U50" s="130"/>
      <c r="V50" s="130"/>
      <c r="W50" s="131"/>
      <c r="X50" s="132">
        <f>X51</f>
        <v>0</v>
      </c>
      <c r="Y50" s="132">
        <f>Y51</f>
        <v>0</v>
      </c>
      <c r="Z50" s="132">
        <f>Z51</f>
        <v>0</v>
      </c>
    </row>
    <row r="51" spans="1:26" s="112" customFormat="1" ht="47.25" customHeight="1" x14ac:dyDescent="0.25">
      <c r="A51" s="124"/>
      <c r="B51" s="241" t="s">
        <v>224</v>
      </c>
      <c r="C51" s="242"/>
      <c r="D51" s="242"/>
      <c r="E51" s="242"/>
      <c r="F51" s="242"/>
      <c r="G51" s="242"/>
      <c r="H51" s="242"/>
      <c r="I51" s="242"/>
      <c r="J51" s="243"/>
      <c r="K51" s="128">
        <v>121</v>
      </c>
      <c r="L51" s="125">
        <v>2</v>
      </c>
      <c r="M51" s="125">
        <v>3</v>
      </c>
      <c r="N51" s="126">
        <v>5220051180</v>
      </c>
      <c r="O51" s="127">
        <v>244</v>
      </c>
      <c r="P51" s="128"/>
      <c r="Q51" s="129">
        <v>0</v>
      </c>
      <c r="R51" s="263"/>
      <c r="S51" s="263"/>
      <c r="T51" s="263"/>
      <c r="U51" s="263"/>
      <c r="V51" s="130">
        <v>0</v>
      </c>
      <c r="W51" s="131">
        <v>0</v>
      </c>
      <c r="X51" s="132">
        <v>0</v>
      </c>
      <c r="Y51" s="132">
        <v>0</v>
      </c>
      <c r="Z51" s="132">
        <v>0</v>
      </c>
    </row>
    <row r="52" spans="1:26" s="112" customFormat="1" ht="33" customHeight="1" x14ac:dyDescent="0.25">
      <c r="A52" s="124"/>
      <c r="B52" s="238" t="s">
        <v>116</v>
      </c>
      <c r="C52" s="239"/>
      <c r="D52" s="239"/>
      <c r="E52" s="239"/>
      <c r="F52" s="239"/>
      <c r="G52" s="239"/>
      <c r="H52" s="239"/>
      <c r="I52" s="239"/>
      <c r="J52" s="240"/>
      <c r="K52" s="118">
        <v>121</v>
      </c>
      <c r="L52" s="115">
        <v>3</v>
      </c>
      <c r="M52" s="115">
        <v>0</v>
      </c>
      <c r="N52" s="116">
        <v>0</v>
      </c>
      <c r="O52" s="117">
        <v>0</v>
      </c>
      <c r="P52" s="118"/>
      <c r="Q52" s="119"/>
      <c r="R52" s="120"/>
      <c r="S52" s="120"/>
      <c r="T52" s="120"/>
      <c r="U52" s="120"/>
      <c r="V52" s="120"/>
      <c r="W52" s="121"/>
      <c r="X52" s="111">
        <f>X53</f>
        <v>34000</v>
      </c>
      <c r="Y52" s="111">
        <f>Y53</f>
        <v>34000</v>
      </c>
      <c r="Z52" s="111">
        <f>Z53</f>
        <v>34000</v>
      </c>
    </row>
    <row r="53" spans="1:26" s="112" customFormat="1" ht="23.25" customHeight="1" x14ac:dyDescent="0.25">
      <c r="A53" s="124"/>
      <c r="B53" s="238" t="s">
        <v>118</v>
      </c>
      <c r="C53" s="239"/>
      <c r="D53" s="239"/>
      <c r="E53" s="239"/>
      <c r="F53" s="239"/>
      <c r="G53" s="239"/>
      <c r="H53" s="239"/>
      <c r="I53" s="239"/>
      <c r="J53" s="240"/>
      <c r="K53" s="118">
        <v>121</v>
      </c>
      <c r="L53" s="115">
        <v>3</v>
      </c>
      <c r="M53" s="115">
        <v>10</v>
      </c>
      <c r="N53" s="116">
        <v>0</v>
      </c>
      <c r="O53" s="117">
        <v>0</v>
      </c>
      <c r="P53" s="118"/>
      <c r="Q53" s="119"/>
      <c r="R53" s="120"/>
      <c r="S53" s="120"/>
      <c r="T53" s="120"/>
      <c r="U53" s="120"/>
      <c r="V53" s="120"/>
      <c r="W53" s="121"/>
      <c r="X53" s="111">
        <f t="shared" ref="X53:Z55" si="5">X54</f>
        <v>34000</v>
      </c>
      <c r="Y53" s="111">
        <f t="shared" si="5"/>
        <v>34000</v>
      </c>
      <c r="Z53" s="111">
        <f t="shared" si="5"/>
        <v>34000</v>
      </c>
    </row>
    <row r="54" spans="1:26" s="112" customFormat="1" ht="81" customHeight="1" x14ac:dyDescent="0.25">
      <c r="A54" s="124"/>
      <c r="B54" s="241" t="s">
        <v>185</v>
      </c>
      <c r="C54" s="242"/>
      <c r="D54" s="242"/>
      <c r="E54" s="242"/>
      <c r="F54" s="242"/>
      <c r="G54" s="242"/>
      <c r="H54" s="242"/>
      <c r="I54" s="242"/>
      <c r="J54" s="243"/>
      <c r="K54" s="128">
        <v>121</v>
      </c>
      <c r="L54" s="125">
        <v>3</v>
      </c>
      <c r="M54" s="125">
        <v>10</v>
      </c>
      <c r="N54" s="126">
        <v>5200000000</v>
      </c>
      <c r="O54" s="127">
        <v>0</v>
      </c>
      <c r="P54" s="128"/>
      <c r="Q54" s="129"/>
      <c r="R54" s="130"/>
      <c r="S54" s="130"/>
      <c r="T54" s="130"/>
      <c r="U54" s="130"/>
      <c r="V54" s="130"/>
      <c r="W54" s="131"/>
      <c r="X54" s="132">
        <f t="shared" si="5"/>
        <v>34000</v>
      </c>
      <c r="Y54" s="132">
        <f t="shared" si="5"/>
        <v>34000</v>
      </c>
      <c r="Z54" s="132">
        <f t="shared" si="5"/>
        <v>34000</v>
      </c>
    </row>
    <row r="55" spans="1:26" s="112" customFormat="1" ht="51" customHeight="1" x14ac:dyDescent="0.25">
      <c r="A55" s="124"/>
      <c r="B55" s="241" t="s">
        <v>200</v>
      </c>
      <c r="C55" s="242"/>
      <c r="D55" s="242"/>
      <c r="E55" s="242"/>
      <c r="F55" s="242"/>
      <c r="G55" s="242"/>
      <c r="H55" s="242"/>
      <c r="I55" s="242"/>
      <c r="J55" s="243"/>
      <c r="K55" s="128">
        <v>121</v>
      </c>
      <c r="L55" s="125">
        <v>3</v>
      </c>
      <c r="M55" s="125">
        <v>10</v>
      </c>
      <c r="N55" s="126">
        <v>5230000000</v>
      </c>
      <c r="O55" s="127">
        <v>0</v>
      </c>
      <c r="P55" s="128"/>
      <c r="Q55" s="129">
        <v>0</v>
      </c>
      <c r="R55" s="263"/>
      <c r="S55" s="263"/>
      <c r="T55" s="263"/>
      <c r="U55" s="263"/>
      <c r="V55" s="130">
        <v>0</v>
      </c>
      <c r="W55" s="131">
        <v>0</v>
      </c>
      <c r="X55" s="132">
        <f t="shared" si="5"/>
        <v>34000</v>
      </c>
      <c r="Y55" s="132">
        <f t="shared" si="5"/>
        <v>34000</v>
      </c>
      <c r="Z55" s="132">
        <f t="shared" si="5"/>
        <v>34000</v>
      </c>
    </row>
    <row r="56" spans="1:26" s="112" customFormat="1" ht="64.5" customHeight="1" x14ac:dyDescent="0.25">
      <c r="A56" s="124"/>
      <c r="B56" s="241" t="s">
        <v>201</v>
      </c>
      <c r="C56" s="242"/>
      <c r="D56" s="242"/>
      <c r="E56" s="242"/>
      <c r="F56" s="242"/>
      <c r="G56" s="242"/>
      <c r="H56" s="242"/>
      <c r="I56" s="242"/>
      <c r="J56" s="243"/>
      <c r="K56" s="128">
        <v>121</v>
      </c>
      <c r="L56" s="125">
        <v>3</v>
      </c>
      <c r="M56" s="125">
        <v>10</v>
      </c>
      <c r="N56" s="126">
        <v>5230095020</v>
      </c>
      <c r="O56" s="127">
        <v>0</v>
      </c>
      <c r="P56" s="128"/>
      <c r="Q56" s="129">
        <v>0</v>
      </c>
      <c r="R56" s="263"/>
      <c r="S56" s="263"/>
      <c r="T56" s="263"/>
      <c r="U56" s="263"/>
      <c r="V56" s="130">
        <v>0</v>
      </c>
      <c r="W56" s="131">
        <v>0</v>
      </c>
      <c r="X56" s="132">
        <f>X58</f>
        <v>34000</v>
      </c>
      <c r="Y56" s="132">
        <f>Y58</f>
        <v>34000</v>
      </c>
      <c r="Z56" s="132">
        <f>Z58</f>
        <v>34000</v>
      </c>
    </row>
    <row r="57" spans="1:26" s="112" customFormat="1" ht="48.75" customHeight="1" x14ac:dyDescent="0.25">
      <c r="A57" s="124"/>
      <c r="B57" s="241" t="s">
        <v>223</v>
      </c>
      <c r="C57" s="242"/>
      <c r="D57" s="242"/>
      <c r="E57" s="242"/>
      <c r="F57" s="242"/>
      <c r="G57" s="242"/>
      <c r="H57" s="242"/>
      <c r="I57" s="242"/>
      <c r="J57" s="243"/>
      <c r="K57" s="128">
        <v>121</v>
      </c>
      <c r="L57" s="125">
        <v>3</v>
      </c>
      <c r="M57" s="125">
        <v>10</v>
      </c>
      <c r="N57" s="126">
        <v>5220059302</v>
      </c>
      <c r="O57" s="127">
        <v>240</v>
      </c>
      <c r="P57" s="128"/>
      <c r="Q57" s="129"/>
      <c r="R57" s="130"/>
      <c r="S57" s="130"/>
      <c r="T57" s="130"/>
      <c r="U57" s="130"/>
      <c r="V57" s="130"/>
      <c r="W57" s="131"/>
      <c r="X57" s="132">
        <f>X58</f>
        <v>34000</v>
      </c>
      <c r="Y57" s="132">
        <f>Y58</f>
        <v>34000</v>
      </c>
      <c r="Z57" s="132">
        <f>Z58</f>
        <v>34000</v>
      </c>
    </row>
    <row r="58" spans="1:26" s="112" customFormat="1" ht="46.5" customHeight="1" x14ac:dyDescent="0.25">
      <c r="A58" s="124"/>
      <c r="B58" s="241" t="s">
        <v>224</v>
      </c>
      <c r="C58" s="242"/>
      <c r="D58" s="242"/>
      <c r="E58" s="242"/>
      <c r="F58" s="242"/>
      <c r="G58" s="242"/>
      <c r="H58" s="242"/>
      <c r="I58" s="242"/>
      <c r="J58" s="243"/>
      <c r="K58" s="128">
        <v>121</v>
      </c>
      <c r="L58" s="125">
        <v>3</v>
      </c>
      <c r="M58" s="125">
        <v>10</v>
      </c>
      <c r="N58" s="126">
        <v>5230095020</v>
      </c>
      <c r="O58" s="127">
        <v>244</v>
      </c>
      <c r="P58" s="128"/>
      <c r="Q58" s="129"/>
      <c r="R58" s="130"/>
      <c r="S58" s="130"/>
      <c r="T58" s="130"/>
      <c r="U58" s="130"/>
      <c r="V58" s="130"/>
      <c r="W58" s="131"/>
      <c r="X58" s="132">
        <v>34000</v>
      </c>
      <c r="Y58" s="132">
        <v>34000</v>
      </c>
      <c r="Z58" s="132">
        <v>34000</v>
      </c>
    </row>
    <row r="59" spans="1:26" s="112" customFormat="1" ht="24" customHeight="1" x14ac:dyDescent="0.25">
      <c r="A59" s="124"/>
      <c r="B59" s="238" t="s">
        <v>119</v>
      </c>
      <c r="C59" s="239"/>
      <c r="D59" s="239"/>
      <c r="E59" s="239"/>
      <c r="F59" s="239"/>
      <c r="G59" s="239"/>
      <c r="H59" s="239"/>
      <c r="I59" s="239"/>
      <c r="J59" s="240"/>
      <c r="K59" s="118">
        <v>121</v>
      </c>
      <c r="L59" s="115">
        <v>4</v>
      </c>
      <c r="M59" s="115">
        <v>0</v>
      </c>
      <c r="N59" s="116">
        <v>0</v>
      </c>
      <c r="O59" s="117">
        <v>0</v>
      </c>
      <c r="P59" s="118"/>
      <c r="Q59" s="119"/>
      <c r="R59" s="120"/>
      <c r="S59" s="120"/>
      <c r="T59" s="120"/>
      <c r="U59" s="120"/>
      <c r="V59" s="120"/>
      <c r="W59" s="121"/>
      <c r="X59" s="111">
        <f t="shared" ref="X59:Z64" si="6">X60</f>
        <v>1156864.3</v>
      </c>
      <c r="Y59" s="111">
        <f t="shared" si="6"/>
        <v>635200</v>
      </c>
      <c r="Z59" s="111">
        <f t="shared" si="6"/>
        <v>905800</v>
      </c>
    </row>
    <row r="60" spans="1:26" s="112" customFormat="1" ht="23.25" customHeight="1" x14ac:dyDescent="0.25">
      <c r="A60" s="124"/>
      <c r="B60" s="238" t="s">
        <v>121</v>
      </c>
      <c r="C60" s="239"/>
      <c r="D60" s="239"/>
      <c r="E60" s="239"/>
      <c r="F60" s="239"/>
      <c r="G60" s="239"/>
      <c r="H60" s="239"/>
      <c r="I60" s="239"/>
      <c r="J60" s="240"/>
      <c r="K60" s="118">
        <v>121</v>
      </c>
      <c r="L60" s="115">
        <v>4</v>
      </c>
      <c r="M60" s="115">
        <v>9</v>
      </c>
      <c r="N60" s="116">
        <v>0</v>
      </c>
      <c r="O60" s="117">
        <v>0</v>
      </c>
      <c r="P60" s="118"/>
      <c r="Q60" s="119"/>
      <c r="R60" s="120"/>
      <c r="S60" s="120"/>
      <c r="T60" s="120"/>
      <c r="U60" s="120"/>
      <c r="V60" s="120"/>
      <c r="W60" s="121"/>
      <c r="X60" s="111">
        <f t="shared" si="6"/>
        <v>1156864.3</v>
      </c>
      <c r="Y60" s="111">
        <f t="shared" si="6"/>
        <v>635200</v>
      </c>
      <c r="Z60" s="111">
        <f t="shared" si="6"/>
        <v>905800</v>
      </c>
    </row>
    <row r="61" spans="1:26" s="112" customFormat="1" ht="82.5" customHeight="1" x14ac:dyDescent="0.25">
      <c r="A61" s="124"/>
      <c r="B61" s="241" t="s">
        <v>185</v>
      </c>
      <c r="C61" s="242"/>
      <c r="D61" s="242"/>
      <c r="E61" s="242"/>
      <c r="F61" s="242"/>
      <c r="G61" s="242"/>
      <c r="H61" s="242"/>
      <c r="I61" s="242"/>
      <c r="J61" s="243"/>
      <c r="K61" s="128">
        <v>121</v>
      </c>
      <c r="L61" s="125">
        <v>4</v>
      </c>
      <c r="M61" s="125">
        <v>9</v>
      </c>
      <c r="N61" s="126">
        <v>5200000000</v>
      </c>
      <c r="O61" s="127">
        <v>0</v>
      </c>
      <c r="P61" s="128"/>
      <c r="Q61" s="129"/>
      <c r="R61" s="130"/>
      <c r="S61" s="130"/>
      <c r="T61" s="130"/>
      <c r="U61" s="130"/>
      <c r="V61" s="130"/>
      <c r="W61" s="131"/>
      <c r="X61" s="132">
        <f t="shared" si="6"/>
        <v>1156864.3</v>
      </c>
      <c r="Y61" s="132">
        <f t="shared" si="6"/>
        <v>635200</v>
      </c>
      <c r="Z61" s="132">
        <f t="shared" si="6"/>
        <v>905800</v>
      </c>
    </row>
    <row r="62" spans="1:26" s="112" customFormat="1" ht="49.5" customHeight="1" x14ac:dyDescent="0.25">
      <c r="A62" s="124"/>
      <c r="B62" s="241" t="s">
        <v>202</v>
      </c>
      <c r="C62" s="242"/>
      <c r="D62" s="242"/>
      <c r="E62" s="242"/>
      <c r="F62" s="242"/>
      <c r="G62" s="242"/>
      <c r="H62" s="242"/>
      <c r="I62" s="242"/>
      <c r="J62" s="243"/>
      <c r="K62" s="128">
        <v>121</v>
      </c>
      <c r="L62" s="125">
        <v>4</v>
      </c>
      <c r="M62" s="125">
        <v>9</v>
      </c>
      <c r="N62" s="126">
        <v>5240000000</v>
      </c>
      <c r="O62" s="127">
        <v>0</v>
      </c>
      <c r="P62" s="128"/>
      <c r="Q62" s="129">
        <v>0</v>
      </c>
      <c r="R62" s="263"/>
      <c r="S62" s="263"/>
      <c r="T62" s="263"/>
      <c r="U62" s="263"/>
      <c r="V62" s="130">
        <v>0</v>
      </c>
      <c r="W62" s="131">
        <v>0</v>
      </c>
      <c r="X62" s="132">
        <f t="shared" si="6"/>
        <v>1156864.3</v>
      </c>
      <c r="Y62" s="132">
        <f t="shared" si="6"/>
        <v>635200</v>
      </c>
      <c r="Z62" s="132">
        <f t="shared" si="6"/>
        <v>905800</v>
      </c>
    </row>
    <row r="63" spans="1:26" s="112" customFormat="1" ht="47.25" customHeight="1" x14ac:dyDescent="0.25">
      <c r="A63" s="124"/>
      <c r="B63" s="241" t="s">
        <v>203</v>
      </c>
      <c r="C63" s="242"/>
      <c r="D63" s="242"/>
      <c r="E63" s="242"/>
      <c r="F63" s="242"/>
      <c r="G63" s="242"/>
      <c r="H63" s="242"/>
      <c r="I63" s="242"/>
      <c r="J63" s="243"/>
      <c r="K63" s="128">
        <v>121</v>
      </c>
      <c r="L63" s="125">
        <v>4</v>
      </c>
      <c r="M63" s="125">
        <v>9</v>
      </c>
      <c r="N63" s="126">
        <v>5240095280</v>
      </c>
      <c r="O63" s="127">
        <v>0</v>
      </c>
      <c r="P63" s="128"/>
      <c r="Q63" s="129">
        <v>0</v>
      </c>
      <c r="R63" s="263"/>
      <c r="S63" s="263"/>
      <c r="T63" s="263"/>
      <c r="U63" s="263"/>
      <c r="V63" s="130">
        <v>0</v>
      </c>
      <c r="W63" s="131">
        <v>0</v>
      </c>
      <c r="X63" s="132">
        <f t="shared" si="6"/>
        <v>1156864.3</v>
      </c>
      <c r="Y63" s="132">
        <f t="shared" si="6"/>
        <v>635200</v>
      </c>
      <c r="Z63" s="132">
        <f t="shared" si="6"/>
        <v>905800</v>
      </c>
    </row>
    <row r="64" spans="1:26" s="112" customFormat="1" ht="51.75" customHeight="1" x14ac:dyDescent="0.25">
      <c r="A64" s="124"/>
      <c r="B64" s="241" t="s">
        <v>223</v>
      </c>
      <c r="C64" s="242"/>
      <c r="D64" s="242"/>
      <c r="E64" s="242"/>
      <c r="F64" s="242"/>
      <c r="G64" s="242"/>
      <c r="H64" s="242"/>
      <c r="I64" s="242"/>
      <c r="J64" s="243"/>
      <c r="K64" s="128">
        <v>121</v>
      </c>
      <c r="L64" s="125">
        <v>4</v>
      </c>
      <c r="M64" s="125">
        <v>9</v>
      </c>
      <c r="N64" s="126">
        <v>5240095280</v>
      </c>
      <c r="O64" s="127">
        <v>240</v>
      </c>
      <c r="P64" s="128"/>
      <c r="Q64" s="129"/>
      <c r="R64" s="130"/>
      <c r="S64" s="130"/>
      <c r="T64" s="130"/>
      <c r="U64" s="130"/>
      <c r="V64" s="130"/>
      <c r="W64" s="131"/>
      <c r="X64" s="132">
        <f t="shared" si="6"/>
        <v>1156864.3</v>
      </c>
      <c r="Y64" s="132">
        <f t="shared" si="6"/>
        <v>635200</v>
      </c>
      <c r="Z64" s="132">
        <f t="shared" si="6"/>
        <v>905800</v>
      </c>
    </row>
    <row r="65" spans="1:26" s="112" customFormat="1" ht="45.75" customHeight="1" x14ac:dyDescent="0.25">
      <c r="A65" s="124"/>
      <c r="B65" s="241" t="s">
        <v>224</v>
      </c>
      <c r="C65" s="242"/>
      <c r="D65" s="242"/>
      <c r="E65" s="242"/>
      <c r="F65" s="242"/>
      <c r="G65" s="242"/>
      <c r="H65" s="242"/>
      <c r="I65" s="242"/>
      <c r="J65" s="243"/>
      <c r="K65" s="128">
        <v>121</v>
      </c>
      <c r="L65" s="125">
        <v>4</v>
      </c>
      <c r="M65" s="125">
        <v>9</v>
      </c>
      <c r="N65" s="126">
        <v>5240095280</v>
      </c>
      <c r="O65" s="127" t="s">
        <v>225</v>
      </c>
      <c r="P65" s="128"/>
      <c r="Q65" s="129">
        <v>10000</v>
      </c>
      <c r="R65" s="263"/>
      <c r="S65" s="263"/>
      <c r="T65" s="263"/>
      <c r="U65" s="263"/>
      <c r="V65" s="130">
        <v>0</v>
      </c>
      <c r="W65" s="131">
        <v>0</v>
      </c>
      <c r="X65" s="132">
        <v>1156864.3</v>
      </c>
      <c r="Y65" s="132">
        <v>635200</v>
      </c>
      <c r="Z65" s="132">
        <v>905800</v>
      </c>
    </row>
    <row r="66" spans="1:26" s="112" customFormat="1" ht="33.75" customHeight="1" x14ac:dyDescent="0.25">
      <c r="A66" s="124"/>
      <c r="B66" s="238" t="s">
        <v>123</v>
      </c>
      <c r="C66" s="239"/>
      <c r="D66" s="239"/>
      <c r="E66" s="239"/>
      <c r="F66" s="239"/>
      <c r="G66" s="239"/>
      <c r="H66" s="239"/>
      <c r="I66" s="239"/>
      <c r="J66" s="240"/>
      <c r="K66" s="118">
        <v>121</v>
      </c>
      <c r="L66" s="115">
        <v>5</v>
      </c>
      <c r="M66" s="115">
        <v>0</v>
      </c>
      <c r="N66" s="116">
        <v>0</v>
      </c>
      <c r="O66" s="117">
        <v>0</v>
      </c>
      <c r="P66" s="118"/>
      <c r="Q66" s="119"/>
      <c r="R66" s="120"/>
      <c r="S66" s="120"/>
      <c r="T66" s="120"/>
      <c r="U66" s="120"/>
      <c r="V66" s="120"/>
      <c r="W66" s="121"/>
      <c r="X66" s="111">
        <f t="shared" ref="X66:Z71" si="7">X67</f>
        <v>25500</v>
      </c>
      <c r="Y66" s="111">
        <f t="shared" si="7"/>
        <v>0</v>
      </c>
      <c r="Z66" s="111">
        <f t="shared" si="7"/>
        <v>0</v>
      </c>
    </row>
    <row r="67" spans="1:26" s="112" customFormat="1" ht="20.25" customHeight="1" x14ac:dyDescent="0.25">
      <c r="A67" s="124"/>
      <c r="B67" s="238" t="s">
        <v>124</v>
      </c>
      <c r="C67" s="239"/>
      <c r="D67" s="239"/>
      <c r="E67" s="239"/>
      <c r="F67" s="239"/>
      <c r="G67" s="239"/>
      <c r="H67" s="239"/>
      <c r="I67" s="239"/>
      <c r="J67" s="240"/>
      <c r="K67" s="118">
        <v>121</v>
      </c>
      <c r="L67" s="115">
        <v>5</v>
      </c>
      <c r="M67" s="115">
        <v>3</v>
      </c>
      <c r="N67" s="116">
        <v>0</v>
      </c>
      <c r="O67" s="117">
        <v>0</v>
      </c>
      <c r="P67" s="118"/>
      <c r="Q67" s="119"/>
      <c r="R67" s="120"/>
      <c r="S67" s="120"/>
      <c r="T67" s="120"/>
      <c r="U67" s="120"/>
      <c r="V67" s="120"/>
      <c r="W67" s="121"/>
      <c r="X67" s="111">
        <f t="shared" si="7"/>
        <v>25500</v>
      </c>
      <c r="Y67" s="111">
        <f t="shared" si="7"/>
        <v>0</v>
      </c>
      <c r="Z67" s="111">
        <f t="shared" si="7"/>
        <v>0</v>
      </c>
    </row>
    <row r="68" spans="1:26" s="112" customFormat="1" ht="79.5" customHeight="1" x14ac:dyDescent="0.25">
      <c r="A68" s="124"/>
      <c r="B68" s="241" t="s">
        <v>185</v>
      </c>
      <c r="C68" s="242"/>
      <c r="D68" s="242"/>
      <c r="E68" s="242"/>
      <c r="F68" s="242"/>
      <c r="G68" s="242"/>
      <c r="H68" s="242"/>
      <c r="I68" s="242"/>
      <c r="J68" s="243"/>
      <c r="K68" s="128">
        <v>121</v>
      </c>
      <c r="L68" s="125">
        <v>5</v>
      </c>
      <c r="M68" s="125">
        <v>3</v>
      </c>
      <c r="N68" s="126">
        <v>5200000000</v>
      </c>
      <c r="O68" s="127">
        <v>0</v>
      </c>
      <c r="P68" s="128"/>
      <c r="Q68" s="129"/>
      <c r="R68" s="130"/>
      <c r="S68" s="130"/>
      <c r="T68" s="130"/>
      <c r="U68" s="130"/>
      <c r="V68" s="130"/>
      <c r="W68" s="131"/>
      <c r="X68" s="132">
        <f t="shared" si="7"/>
        <v>25500</v>
      </c>
      <c r="Y68" s="132">
        <f t="shared" si="7"/>
        <v>0</v>
      </c>
      <c r="Z68" s="132">
        <f t="shared" si="7"/>
        <v>0</v>
      </c>
    </row>
    <row r="69" spans="1:26" s="112" customFormat="1" ht="49.5" customHeight="1" x14ac:dyDescent="0.25">
      <c r="A69" s="124"/>
      <c r="B69" s="241" t="s">
        <v>204</v>
      </c>
      <c r="C69" s="242"/>
      <c r="D69" s="242"/>
      <c r="E69" s="242"/>
      <c r="F69" s="242"/>
      <c r="G69" s="242"/>
      <c r="H69" s="242"/>
      <c r="I69" s="242"/>
      <c r="J69" s="243"/>
      <c r="K69" s="128">
        <v>121</v>
      </c>
      <c r="L69" s="125">
        <v>5</v>
      </c>
      <c r="M69" s="125">
        <v>3</v>
      </c>
      <c r="N69" s="126">
        <v>5250000000</v>
      </c>
      <c r="O69" s="127">
        <v>0</v>
      </c>
      <c r="P69" s="128"/>
      <c r="Q69" s="129">
        <v>0</v>
      </c>
      <c r="R69" s="263"/>
      <c r="S69" s="263"/>
      <c r="T69" s="263"/>
      <c r="U69" s="263"/>
      <c r="V69" s="130">
        <v>0</v>
      </c>
      <c r="W69" s="131">
        <v>0</v>
      </c>
      <c r="X69" s="132">
        <f t="shared" si="7"/>
        <v>25500</v>
      </c>
      <c r="Y69" s="132">
        <f t="shared" si="7"/>
        <v>0</v>
      </c>
      <c r="Z69" s="132">
        <f t="shared" si="7"/>
        <v>0</v>
      </c>
    </row>
    <row r="70" spans="1:26" s="112" customFormat="1" ht="48.75" customHeight="1" x14ac:dyDescent="0.25">
      <c r="A70" s="124"/>
      <c r="B70" s="241" t="s">
        <v>205</v>
      </c>
      <c r="C70" s="242"/>
      <c r="D70" s="242"/>
      <c r="E70" s="242"/>
      <c r="F70" s="242"/>
      <c r="G70" s="242"/>
      <c r="H70" s="242"/>
      <c r="I70" s="242"/>
      <c r="J70" s="243"/>
      <c r="K70" s="128">
        <v>121</v>
      </c>
      <c r="L70" s="125">
        <v>5</v>
      </c>
      <c r="M70" s="125">
        <v>3</v>
      </c>
      <c r="N70" s="126">
        <v>5250095310</v>
      </c>
      <c r="O70" s="127">
        <v>0</v>
      </c>
      <c r="P70" s="128"/>
      <c r="Q70" s="129">
        <v>0</v>
      </c>
      <c r="R70" s="263"/>
      <c r="S70" s="263"/>
      <c r="T70" s="263"/>
      <c r="U70" s="263"/>
      <c r="V70" s="130">
        <v>0</v>
      </c>
      <c r="W70" s="131">
        <v>0</v>
      </c>
      <c r="X70" s="132">
        <f t="shared" si="7"/>
        <v>25500</v>
      </c>
      <c r="Y70" s="132">
        <f t="shared" si="7"/>
        <v>0</v>
      </c>
      <c r="Z70" s="132">
        <f t="shared" si="7"/>
        <v>0</v>
      </c>
    </row>
    <row r="71" spans="1:26" s="112" customFormat="1" ht="47.25" customHeight="1" x14ac:dyDescent="0.25">
      <c r="A71" s="124"/>
      <c r="B71" s="241" t="s">
        <v>223</v>
      </c>
      <c r="C71" s="242"/>
      <c r="D71" s="242"/>
      <c r="E71" s="242"/>
      <c r="F71" s="242"/>
      <c r="G71" s="242"/>
      <c r="H71" s="242"/>
      <c r="I71" s="242"/>
      <c r="J71" s="243"/>
      <c r="K71" s="128">
        <v>121</v>
      </c>
      <c r="L71" s="125">
        <v>5</v>
      </c>
      <c r="M71" s="125">
        <v>3</v>
      </c>
      <c r="N71" s="126">
        <v>5250095310</v>
      </c>
      <c r="O71" s="127">
        <v>240</v>
      </c>
      <c r="P71" s="128"/>
      <c r="Q71" s="129">
        <v>10000</v>
      </c>
      <c r="R71" s="263"/>
      <c r="S71" s="263"/>
      <c r="T71" s="263"/>
      <c r="U71" s="263"/>
      <c r="V71" s="130">
        <v>0</v>
      </c>
      <c r="W71" s="131">
        <v>0</v>
      </c>
      <c r="X71" s="132">
        <f>X72</f>
        <v>25500</v>
      </c>
      <c r="Y71" s="132">
        <f t="shared" si="7"/>
        <v>0</v>
      </c>
      <c r="Z71" s="132">
        <f t="shared" si="7"/>
        <v>0</v>
      </c>
    </row>
    <row r="72" spans="1:26" s="112" customFormat="1" ht="50.25" customHeight="1" x14ac:dyDescent="0.25">
      <c r="A72" s="124"/>
      <c r="B72" s="241" t="s">
        <v>224</v>
      </c>
      <c r="C72" s="242"/>
      <c r="D72" s="242"/>
      <c r="E72" s="242"/>
      <c r="F72" s="242"/>
      <c r="G72" s="242"/>
      <c r="H72" s="242"/>
      <c r="I72" s="242"/>
      <c r="J72" s="243"/>
      <c r="K72" s="128">
        <v>121</v>
      </c>
      <c r="L72" s="125">
        <v>5</v>
      </c>
      <c r="M72" s="125">
        <v>3</v>
      </c>
      <c r="N72" s="126">
        <v>5250095310</v>
      </c>
      <c r="O72" s="127">
        <v>244</v>
      </c>
      <c r="P72" s="128"/>
      <c r="Q72" s="129"/>
      <c r="R72" s="130"/>
      <c r="S72" s="130"/>
      <c r="T72" s="130"/>
      <c r="U72" s="130"/>
      <c r="V72" s="130"/>
      <c r="W72" s="131"/>
      <c r="X72" s="132">
        <v>25500</v>
      </c>
      <c r="Y72" s="132">
        <v>0</v>
      </c>
      <c r="Z72" s="132">
        <v>0</v>
      </c>
    </row>
    <row r="73" spans="1:26" s="112" customFormat="1" ht="26.25" customHeight="1" x14ac:dyDescent="0.25">
      <c r="A73" s="124"/>
      <c r="B73" s="238" t="s">
        <v>125</v>
      </c>
      <c r="C73" s="239"/>
      <c r="D73" s="239"/>
      <c r="E73" s="239"/>
      <c r="F73" s="239"/>
      <c r="G73" s="239"/>
      <c r="H73" s="239"/>
      <c r="I73" s="239"/>
      <c r="J73" s="240"/>
      <c r="K73" s="118">
        <v>121</v>
      </c>
      <c r="L73" s="115">
        <v>8</v>
      </c>
      <c r="M73" s="115">
        <v>0</v>
      </c>
      <c r="N73" s="116">
        <v>0</v>
      </c>
      <c r="O73" s="117">
        <v>0</v>
      </c>
      <c r="P73" s="118"/>
      <c r="Q73" s="119"/>
      <c r="R73" s="120"/>
      <c r="S73" s="120"/>
      <c r="T73" s="120"/>
      <c r="U73" s="120"/>
      <c r="V73" s="120"/>
      <c r="W73" s="121"/>
      <c r="X73" s="111">
        <f t="shared" ref="X73:Z75" si="8">X74</f>
        <v>1688547.8599999999</v>
      </c>
      <c r="Y73" s="111">
        <f t="shared" si="8"/>
        <v>1404600</v>
      </c>
      <c r="Z73" s="111">
        <f t="shared" si="8"/>
        <v>1404600</v>
      </c>
    </row>
    <row r="74" spans="1:26" s="112" customFormat="1" ht="18" customHeight="1" x14ac:dyDescent="0.25">
      <c r="A74" s="124"/>
      <c r="B74" s="238" t="s">
        <v>127</v>
      </c>
      <c r="C74" s="239"/>
      <c r="D74" s="239"/>
      <c r="E74" s="239"/>
      <c r="F74" s="239"/>
      <c r="G74" s="239"/>
      <c r="H74" s="239"/>
      <c r="I74" s="239"/>
      <c r="J74" s="240"/>
      <c r="K74" s="118">
        <v>121</v>
      </c>
      <c r="L74" s="115">
        <v>8</v>
      </c>
      <c r="M74" s="115">
        <v>1</v>
      </c>
      <c r="N74" s="116">
        <v>0</v>
      </c>
      <c r="O74" s="117">
        <v>0</v>
      </c>
      <c r="P74" s="118"/>
      <c r="Q74" s="119"/>
      <c r="R74" s="120"/>
      <c r="S74" s="120"/>
      <c r="T74" s="120"/>
      <c r="U74" s="120"/>
      <c r="V74" s="120"/>
      <c r="W74" s="121"/>
      <c r="X74" s="111">
        <f t="shared" si="8"/>
        <v>1688547.8599999999</v>
      </c>
      <c r="Y74" s="111">
        <f t="shared" si="8"/>
        <v>1404600</v>
      </c>
      <c r="Z74" s="111">
        <f t="shared" si="8"/>
        <v>1404600</v>
      </c>
    </row>
    <row r="75" spans="1:26" s="112" customFormat="1" ht="82.5" customHeight="1" x14ac:dyDescent="0.25">
      <c r="A75" s="124"/>
      <c r="B75" s="262" t="s">
        <v>185</v>
      </c>
      <c r="C75" s="262"/>
      <c r="D75" s="262"/>
      <c r="E75" s="262"/>
      <c r="F75" s="262"/>
      <c r="G75" s="262"/>
      <c r="H75" s="262"/>
      <c r="I75" s="262"/>
      <c r="J75" s="262"/>
      <c r="K75" s="128">
        <v>121</v>
      </c>
      <c r="L75" s="125">
        <v>8</v>
      </c>
      <c r="M75" s="125">
        <v>1</v>
      </c>
      <c r="N75" s="126">
        <v>5200000000</v>
      </c>
      <c r="O75" s="127">
        <v>0</v>
      </c>
      <c r="P75" s="128"/>
      <c r="Q75" s="129"/>
      <c r="R75" s="130"/>
      <c r="S75" s="130"/>
      <c r="T75" s="130"/>
      <c r="U75" s="130"/>
      <c r="V75" s="130"/>
      <c r="W75" s="131"/>
      <c r="X75" s="132">
        <f t="shared" si="8"/>
        <v>1688547.8599999999</v>
      </c>
      <c r="Y75" s="132">
        <f t="shared" si="8"/>
        <v>1404600</v>
      </c>
      <c r="Z75" s="132">
        <f t="shared" si="8"/>
        <v>1404600</v>
      </c>
    </row>
    <row r="76" spans="1:26" s="112" customFormat="1" ht="49.5" customHeight="1" x14ac:dyDescent="0.25">
      <c r="A76" s="124"/>
      <c r="B76" s="262" t="s">
        <v>207</v>
      </c>
      <c r="C76" s="262"/>
      <c r="D76" s="262"/>
      <c r="E76" s="262"/>
      <c r="F76" s="262"/>
      <c r="G76" s="262"/>
      <c r="H76" s="262"/>
      <c r="I76" s="262"/>
      <c r="J76" s="262"/>
      <c r="K76" s="128">
        <v>121</v>
      </c>
      <c r="L76" s="125">
        <v>8</v>
      </c>
      <c r="M76" s="125">
        <v>1</v>
      </c>
      <c r="N76" s="126">
        <v>5260000000</v>
      </c>
      <c r="O76" s="127">
        <v>0</v>
      </c>
      <c r="P76" s="128"/>
      <c r="Q76" s="129">
        <v>0</v>
      </c>
      <c r="R76" s="263"/>
      <c r="S76" s="263"/>
      <c r="T76" s="263"/>
      <c r="U76" s="263"/>
      <c r="V76" s="130">
        <v>0</v>
      </c>
      <c r="W76" s="131">
        <v>0</v>
      </c>
      <c r="X76" s="132">
        <f>X77+X81+X84</f>
        <v>1688547.8599999999</v>
      </c>
      <c r="Y76" s="132">
        <f>Y77+Y81+Y84</f>
        <v>1404600</v>
      </c>
      <c r="Z76" s="132">
        <f>Z77+Z81+Z84</f>
        <v>1404600</v>
      </c>
    </row>
    <row r="77" spans="1:26" s="112" customFormat="1" ht="33" customHeight="1" x14ac:dyDescent="0.25">
      <c r="A77" s="124"/>
      <c r="B77" s="260" t="s">
        <v>232</v>
      </c>
      <c r="C77" s="260"/>
      <c r="D77" s="260"/>
      <c r="E77" s="260"/>
      <c r="F77" s="260"/>
      <c r="G77" s="260"/>
      <c r="H77" s="260"/>
      <c r="I77" s="260"/>
      <c r="J77" s="260"/>
      <c r="K77" s="128">
        <v>121</v>
      </c>
      <c r="L77" s="125">
        <v>8</v>
      </c>
      <c r="M77" s="125">
        <v>1</v>
      </c>
      <c r="N77" s="126">
        <v>5260095110</v>
      </c>
      <c r="O77" s="127">
        <v>0</v>
      </c>
      <c r="P77" s="128"/>
      <c r="Q77" s="129"/>
      <c r="R77" s="130"/>
      <c r="S77" s="130"/>
      <c r="T77" s="130"/>
      <c r="U77" s="130"/>
      <c r="V77" s="130"/>
      <c r="W77" s="131"/>
      <c r="X77" s="132">
        <f t="shared" ref="X77:Z79" si="9">X78</f>
        <v>300000</v>
      </c>
      <c r="Y77" s="132">
        <f t="shared" si="9"/>
        <v>0</v>
      </c>
      <c r="Z77" s="132">
        <f t="shared" si="9"/>
        <v>0</v>
      </c>
    </row>
    <row r="78" spans="1:26" s="112" customFormat="1" ht="32.25" customHeight="1" x14ac:dyDescent="0.25">
      <c r="A78" s="124"/>
      <c r="B78" s="260" t="s">
        <v>209</v>
      </c>
      <c r="C78" s="260"/>
      <c r="D78" s="260"/>
      <c r="E78" s="260"/>
      <c r="F78" s="260"/>
      <c r="G78" s="260"/>
      <c r="H78" s="260"/>
      <c r="I78" s="260"/>
      <c r="J78" s="260"/>
      <c r="K78" s="128">
        <v>121</v>
      </c>
      <c r="L78" s="125">
        <v>8</v>
      </c>
      <c r="M78" s="125">
        <v>1</v>
      </c>
      <c r="N78" s="126">
        <v>5260095110</v>
      </c>
      <c r="O78" s="127">
        <v>200</v>
      </c>
      <c r="P78" s="128"/>
      <c r="Q78" s="129"/>
      <c r="R78" s="130"/>
      <c r="S78" s="130"/>
      <c r="T78" s="130"/>
      <c r="U78" s="130"/>
      <c r="V78" s="130"/>
      <c r="W78" s="131"/>
      <c r="X78" s="132">
        <f t="shared" si="9"/>
        <v>300000</v>
      </c>
      <c r="Y78" s="132">
        <f t="shared" si="9"/>
        <v>0</v>
      </c>
      <c r="Z78" s="132">
        <f t="shared" si="9"/>
        <v>0</v>
      </c>
    </row>
    <row r="79" spans="1:26" s="112" customFormat="1" ht="49.5" customHeight="1" x14ac:dyDescent="0.25">
      <c r="A79" s="124"/>
      <c r="B79" s="260" t="s">
        <v>223</v>
      </c>
      <c r="C79" s="260"/>
      <c r="D79" s="260"/>
      <c r="E79" s="260"/>
      <c r="F79" s="260"/>
      <c r="G79" s="260"/>
      <c r="H79" s="260"/>
      <c r="I79" s="260"/>
      <c r="J79" s="260"/>
      <c r="K79" s="128">
        <v>121</v>
      </c>
      <c r="L79" s="125">
        <v>8</v>
      </c>
      <c r="M79" s="125">
        <v>1</v>
      </c>
      <c r="N79" s="126">
        <v>5260095110</v>
      </c>
      <c r="O79" s="127">
        <v>240</v>
      </c>
      <c r="P79" s="128"/>
      <c r="Q79" s="129"/>
      <c r="R79" s="130"/>
      <c r="S79" s="130"/>
      <c r="T79" s="130"/>
      <c r="U79" s="130"/>
      <c r="V79" s="130"/>
      <c r="W79" s="131"/>
      <c r="X79" s="132">
        <f t="shared" si="9"/>
        <v>300000</v>
      </c>
      <c r="Y79" s="132">
        <f t="shared" si="9"/>
        <v>0</v>
      </c>
      <c r="Z79" s="132">
        <f t="shared" si="9"/>
        <v>0</v>
      </c>
    </row>
    <row r="80" spans="1:26" s="112" customFormat="1" ht="19.5" customHeight="1" x14ac:dyDescent="0.25">
      <c r="A80" s="124"/>
      <c r="B80" s="260" t="s">
        <v>210</v>
      </c>
      <c r="C80" s="260"/>
      <c r="D80" s="260"/>
      <c r="E80" s="260"/>
      <c r="F80" s="260"/>
      <c r="G80" s="260"/>
      <c r="H80" s="260"/>
      <c r="I80" s="260"/>
      <c r="J80" s="260"/>
      <c r="K80" s="128">
        <v>121</v>
      </c>
      <c r="L80" s="125">
        <v>8</v>
      </c>
      <c r="M80" s="125">
        <v>1</v>
      </c>
      <c r="N80" s="126">
        <v>5260095110</v>
      </c>
      <c r="O80" s="127">
        <v>244</v>
      </c>
      <c r="P80" s="128"/>
      <c r="Q80" s="129"/>
      <c r="R80" s="130"/>
      <c r="S80" s="130"/>
      <c r="T80" s="130"/>
      <c r="U80" s="130"/>
      <c r="V80" s="130"/>
      <c r="W80" s="131"/>
      <c r="X80" s="132">
        <v>300000</v>
      </c>
      <c r="Y80" s="132">
        <v>0</v>
      </c>
      <c r="Z80" s="132">
        <v>0</v>
      </c>
    </row>
    <row r="81" spans="1:26" s="112" customFormat="1" ht="63" customHeight="1" x14ac:dyDescent="0.25">
      <c r="A81" s="124"/>
      <c r="B81" s="261" t="s">
        <v>211</v>
      </c>
      <c r="C81" s="261"/>
      <c r="D81" s="261"/>
      <c r="E81" s="261"/>
      <c r="F81" s="261"/>
      <c r="G81" s="261"/>
      <c r="H81" s="261"/>
      <c r="I81" s="261"/>
      <c r="J81" s="261"/>
      <c r="K81" s="128">
        <v>121</v>
      </c>
      <c r="L81" s="125">
        <v>8</v>
      </c>
      <c r="M81" s="125">
        <v>1</v>
      </c>
      <c r="N81" s="126">
        <v>5260095220</v>
      </c>
      <c r="O81" s="127">
        <v>0</v>
      </c>
      <c r="P81" s="128"/>
      <c r="Q81" s="129"/>
      <c r="R81" s="130"/>
      <c r="S81" s="130"/>
      <c r="T81" s="130"/>
      <c r="U81" s="130"/>
      <c r="V81" s="130"/>
      <c r="W81" s="131"/>
      <c r="X81" s="132">
        <f>X83</f>
        <v>243947.86</v>
      </c>
      <c r="Y81" s="132">
        <f>Y83</f>
        <v>0</v>
      </c>
      <c r="Z81" s="132">
        <f>Z83</f>
        <v>0</v>
      </c>
    </row>
    <row r="82" spans="1:26" s="112" customFormat="1" ht="46.5" customHeight="1" x14ac:dyDescent="0.25">
      <c r="A82" s="124"/>
      <c r="B82" s="261" t="s">
        <v>223</v>
      </c>
      <c r="C82" s="261"/>
      <c r="D82" s="261"/>
      <c r="E82" s="261"/>
      <c r="F82" s="261"/>
      <c r="G82" s="261"/>
      <c r="H82" s="261"/>
      <c r="I82" s="261"/>
      <c r="J82" s="261"/>
      <c r="K82" s="128">
        <v>121</v>
      </c>
      <c r="L82" s="125">
        <v>8</v>
      </c>
      <c r="M82" s="125">
        <v>1</v>
      </c>
      <c r="N82" s="126">
        <v>5260095220</v>
      </c>
      <c r="O82" s="127">
        <v>240</v>
      </c>
      <c r="P82" s="128"/>
      <c r="Q82" s="129"/>
      <c r="R82" s="130"/>
      <c r="S82" s="130"/>
      <c r="T82" s="130"/>
      <c r="U82" s="130"/>
      <c r="V82" s="130"/>
      <c r="W82" s="131"/>
      <c r="X82" s="132">
        <f>X83</f>
        <v>243947.86</v>
      </c>
      <c r="Y82" s="132">
        <f>Y83</f>
        <v>0</v>
      </c>
      <c r="Z82" s="132">
        <f>Z83</f>
        <v>0</v>
      </c>
    </row>
    <row r="83" spans="1:26" s="112" customFormat="1" ht="48" customHeight="1" x14ac:dyDescent="0.25">
      <c r="A83" s="124"/>
      <c r="B83" s="241" t="s">
        <v>224</v>
      </c>
      <c r="C83" s="242"/>
      <c r="D83" s="242"/>
      <c r="E83" s="242"/>
      <c r="F83" s="242"/>
      <c r="G83" s="242"/>
      <c r="H83" s="242"/>
      <c r="I83" s="242"/>
      <c r="J83" s="243"/>
      <c r="K83" s="128">
        <v>121</v>
      </c>
      <c r="L83" s="125">
        <v>8</v>
      </c>
      <c r="M83" s="125">
        <v>1</v>
      </c>
      <c r="N83" s="126">
        <v>5260095220</v>
      </c>
      <c r="O83" s="127">
        <v>244</v>
      </c>
      <c r="P83" s="128"/>
      <c r="Q83" s="129"/>
      <c r="R83" s="130"/>
      <c r="S83" s="130"/>
      <c r="T83" s="130"/>
      <c r="U83" s="130"/>
      <c r="V83" s="130"/>
      <c r="W83" s="131"/>
      <c r="X83" s="132">
        <v>243947.86</v>
      </c>
      <c r="Y83" s="132">
        <v>0</v>
      </c>
      <c r="Z83" s="132">
        <v>0</v>
      </c>
    </row>
    <row r="84" spans="1:26" s="112" customFormat="1" ht="33" customHeight="1" x14ac:dyDescent="0.25">
      <c r="A84" s="124"/>
      <c r="B84" s="241" t="s">
        <v>233</v>
      </c>
      <c r="C84" s="242"/>
      <c r="D84" s="242"/>
      <c r="E84" s="242"/>
      <c r="F84" s="242"/>
      <c r="G84" s="242"/>
      <c r="H84" s="242"/>
      <c r="I84" s="242"/>
      <c r="J84" s="243"/>
      <c r="K84" s="128">
        <v>121</v>
      </c>
      <c r="L84" s="125">
        <v>8</v>
      </c>
      <c r="M84" s="125">
        <v>1</v>
      </c>
      <c r="N84" s="126">
        <v>5260075080</v>
      </c>
      <c r="O84" s="127">
        <v>0</v>
      </c>
      <c r="P84" s="128"/>
      <c r="Q84" s="129"/>
      <c r="R84" s="130"/>
      <c r="S84" s="130"/>
      <c r="T84" s="130"/>
      <c r="U84" s="130"/>
      <c r="V84" s="130"/>
      <c r="W84" s="131"/>
      <c r="X84" s="132">
        <f>X85</f>
        <v>1144600</v>
      </c>
      <c r="Y84" s="132">
        <f>Y85</f>
        <v>1404600</v>
      </c>
      <c r="Z84" s="132">
        <f>Z85</f>
        <v>1404600</v>
      </c>
    </row>
    <row r="85" spans="1:26" s="112" customFormat="1" ht="18.75" customHeight="1" x14ac:dyDescent="0.25">
      <c r="A85" s="124"/>
      <c r="B85" s="251" t="s">
        <v>191</v>
      </c>
      <c r="C85" s="252"/>
      <c r="D85" s="252"/>
      <c r="E85" s="252"/>
      <c r="F85" s="252"/>
      <c r="G85" s="252"/>
      <c r="H85" s="252"/>
      <c r="I85" s="252"/>
      <c r="J85" s="253"/>
      <c r="K85" s="174">
        <v>121</v>
      </c>
      <c r="L85" s="175">
        <v>8</v>
      </c>
      <c r="M85" s="175">
        <v>1</v>
      </c>
      <c r="N85" s="176">
        <v>5260075080</v>
      </c>
      <c r="O85" s="177">
        <v>540</v>
      </c>
      <c r="P85" s="174"/>
      <c r="Q85" s="178"/>
      <c r="R85" s="179"/>
      <c r="S85" s="179"/>
      <c r="T85" s="179"/>
      <c r="U85" s="179"/>
      <c r="V85" s="179"/>
      <c r="W85" s="180"/>
      <c r="X85" s="181">
        <v>1144600</v>
      </c>
      <c r="Y85" s="181">
        <v>1404600</v>
      </c>
      <c r="Z85" s="181">
        <v>1404600</v>
      </c>
    </row>
    <row r="86" spans="1:26" s="112" customFormat="1" ht="25.5" customHeight="1" x14ac:dyDescent="0.25">
      <c r="A86" s="124"/>
      <c r="B86" s="257" t="s">
        <v>234</v>
      </c>
      <c r="C86" s="258"/>
      <c r="D86" s="258"/>
      <c r="E86" s="258"/>
      <c r="F86" s="258"/>
      <c r="G86" s="258"/>
      <c r="H86" s="258"/>
      <c r="I86" s="258"/>
      <c r="J86" s="259"/>
      <c r="K86" s="182">
        <v>121</v>
      </c>
      <c r="L86" s="183">
        <v>10</v>
      </c>
      <c r="M86" s="183">
        <v>0</v>
      </c>
      <c r="N86" s="184">
        <v>0</v>
      </c>
      <c r="O86" s="185">
        <v>0</v>
      </c>
      <c r="P86" s="182"/>
      <c r="Q86" s="186"/>
      <c r="R86" s="187"/>
      <c r="S86" s="187"/>
      <c r="T86" s="187"/>
      <c r="U86" s="187"/>
      <c r="V86" s="187"/>
      <c r="W86" s="188"/>
      <c r="X86" s="189">
        <f t="shared" ref="X86:Z91" si="10">X87</f>
        <v>10000</v>
      </c>
      <c r="Y86" s="189">
        <f t="shared" si="10"/>
        <v>0</v>
      </c>
      <c r="Z86" s="189">
        <f t="shared" si="10"/>
        <v>0</v>
      </c>
    </row>
    <row r="87" spans="1:26" s="112" customFormat="1" ht="24.75" customHeight="1" x14ac:dyDescent="0.25">
      <c r="A87" s="124"/>
      <c r="B87" s="257" t="s">
        <v>130</v>
      </c>
      <c r="C87" s="258"/>
      <c r="D87" s="258"/>
      <c r="E87" s="258"/>
      <c r="F87" s="258"/>
      <c r="G87" s="258"/>
      <c r="H87" s="258"/>
      <c r="I87" s="258"/>
      <c r="J87" s="259"/>
      <c r="K87" s="182">
        <v>121</v>
      </c>
      <c r="L87" s="183">
        <v>10</v>
      </c>
      <c r="M87" s="183">
        <v>1</v>
      </c>
      <c r="N87" s="184">
        <v>0</v>
      </c>
      <c r="O87" s="185">
        <v>0</v>
      </c>
      <c r="P87" s="182"/>
      <c r="Q87" s="186"/>
      <c r="R87" s="187"/>
      <c r="S87" s="187"/>
      <c r="T87" s="187"/>
      <c r="U87" s="187"/>
      <c r="V87" s="187"/>
      <c r="W87" s="188"/>
      <c r="X87" s="189">
        <f t="shared" si="10"/>
        <v>10000</v>
      </c>
      <c r="Y87" s="189">
        <f t="shared" si="10"/>
        <v>0</v>
      </c>
      <c r="Z87" s="189">
        <f t="shared" si="10"/>
        <v>0</v>
      </c>
    </row>
    <row r="88" spans="1:26" s="112" customFormat="1" ht="81.75" customHeight="1" x14ac:dyDescent="0.25">
      <c r="A88" s="124"/>
      <c r="B88" s="251" t="s">
        <v>185</v>
      </c>
      <c r="C88" s="252"/>
      <c r="D88" s="252"/>
      <c r="E88" s="252"/>
      <c r="F88" s="252"/>
      <c r="G88" s="252"/>
      <c r="H88" s="252"/>
      <c r="I88" s="252"/>
      <c r="J88" s="253"/>
      <c r="K88" s="174">
        <v>121</v>
      </c>
      <c r="L88" s="175">
        <v>10</v>
      </c>
      <c r="M88" s="175">
        <v>1</v>
      </c>
      <c r="N88" s="176">
        <v>5200000000</v>
      </c>
      <c r="O88" s="177">
        <v>0</v>
      </c>
      <c r="P88" s="174"/>
      <c r="Q88" s="178"/>
      <c r="R88" s="179"/>
      <c r="S88" s="179"/>
      <c r="T88" s="179"/>
      <c r="U88" s="179"/>
      <c r="V88" s="179"/>
      <c r="W88" s="180"/>
      <c r="X88" s="181">
        <f t="shared" si="10"/>
        <v>10000</v>
      </c>
      <c r="Y88" s="181">
        <f t="shared" si="10"/>
        <v>0</v>
      </c>
      <c r="Z88" s="181">
        <f t="shared" si="10"/>
        <v>0</v>
      </c>
    </row>
    <row r="89" spans="1:26" s="112" customFormat="1" ht="65.25" customHeight="1" x14ac:dyDescent="0.25">
      <c r="A89" s="124"/>
      <c r="B89" s="251" t="s">
        <v>186</v>
      </c>
      <c r="C89" s="252"/>
      <c r="D89" s="252"/>
      <c r="E89" s="252"/>
      <c r="F89" s="252"/>
      <c r="G89" s="252"/>
      <c r="H89" s="252"/>
      <c r="I89" s="252"/>
      <c r="J89" s="253"/>
      <c r="K89" s="174">
        <v>121</v>
      </c>
      <c r="L89" s="175">
        <v>10</v>
      </c>
      <c r="M89" s="175">
        <v>1</v>
      </c>
      <c r="N89" s="176">
        <v>5210000000</v>
      </c>
      <c r="O89" s="177">
        <v>0</v>
      </c>
      <c r="P89" s="174"/>
      <c r="Q89" s="178"/>
      <c r="R89" s="179"/>
      <c r="S89" s="179"/>
      <c r="T89" s="179"/>
      <c r="U89" s="179"/>
      <c r="V89" s="179"/>
      <c r="W89" s="180"/>
      <c r="X89" s="181">
        <f t="shared" si="10"/>
        <v>10000</v>
      </c>
      <c r="Y89" s="181">
        <f t="shared" si="10"/>
        <v>0</v>
      </c>
      <c r="Z89" s="181">
        <f t="shared" si="10"/>
        <v>0</v>
      </c>
    </row>
    <row r="90" spans="1:26" s="112" customFormat="1" ht="30.75" customHeight="1" x14ac:dyDescent="0.25">
      <c r="A90" s="124"/>
      <c r="B90" s="251" t="s">
        <v>212</v>
      </c>
      <c r="C90" s="252"/>
      <c r="D90" s="252"/>
      <c r="E90" s="252"/>
      <c r="F90" s="252"/>
      <c r="G90" s="252"/>
      <c r="H90" s="252"/>
      <c r="I90" s="252"/>
      <c r="J90" s="253"/>
      <c r="K90" s="174">
        <v>121</v>
      </c>
      <c r="L90" s="175">
        <v>10</v>
      </c>
      <c r="M90" s="175">
        <v>1</v>
      </c>
      <c r="N90" s="176">
        <v>5210025050</v>
      </c>
      <c r="O90" s="177">
        <v>0</v>
      </c>
      <c r="P90" s="174"/>
      <c r="Q90" s="178"/>
      <c r="R90" s="179"/>
      <c r="S90" s="179"/>
      <c r="T90" s="179"/>
      <c r="U90" s="179"/>
      <c r="V90" s="179"/>
      <c r="W90" s="180"/>
      <c r="X90" s="181">
        <f t="shared" si="10"/>
        <v>10000</v>
      </c>
      <c r="Y90" s="181">
        <f t="shared" si="10"/>
        <v>0</v>
      </c>
      <c r="Z90" s="181">
        <f t="shared" si="10"/>
        <v>0</v>
      </c>
    </row>
    <row r="91" spans="1:26" s="112" customFormat="1" ht="36" customHeight="1" x14ac:dyDescent="0.25">
      <c r="A91" s="124"/>
      <c r="B91" s="251" t="s">
        <v>213</v>
      </c>
      <c r="C91" s="252"/>
      <c r="D91" s="252"/>
      <c r="E91" s="252"/>
      <c r="F91" s="252"/>
      <c r="G91" s="252"/>
      <c r="H91" s="252"/>
      <c r="I91" s="252"/>
      <c r="J91" s="253"/>
      <c r="K91" s="174">
        <v>121</v>
      </c>
      <c r="L91" s="175">
        <v>10</v>
      </c>
      <c r="M91" s="175">
        <v>1</v>
      </c>
      <c r="N91" s="176">
        <v>5210025050</v>
      </c>
      <c r="O91" s="177">
        <v>310</v>
      </c>
      <c r="P91" s="174"/>
      <c r="Q91" s="178"/>
      <c r="R91" s="179"/>
      <c r="S91" s="179"/>
      <c r="T91" s="179"/>
      <c r="U91" s="179"/>
      <c r="V91" s="179"/>
      <c r="W91" s="180"/>
      <c r="X91" s="181">
        <f t="shared" si="10"/>
        <v>10000</v>
      </c>
      <c r="Y91" s="181">
        <f t="shared" si="10"/>
        <v>0</v>
      </c>
      <c r="Z91" s="181">
        <f t="shared" si="10"/>
        <v>0</v>
      </c>
    </row>
    <row r="92" spans="1:26" s="112" customFormat="1" ht="24" customHeight="1" x14ac:dyDescent="0.25">
      <c r="A92" s="124"/>
      <c r="B92" s="251" t="s">
        <v>235</v>
      </c>
      <c r="C92" s="252"/>
      <c r="D92" s="252"/>
      <c r="E92" s="252"/>
      <c r="F92" s="252"/>
      <c r="G92" s="252"/>
      <c r="H92" s="252"/>
      <c r="I92" s="252"/>
      <c r="J92" s="253"/>
      <c r="K92" s="174">
        <v>121</v>
      </c>
      <c r="L92" s="175">
        <v>10</v>
      </c>
      <c r="M92" s="175">
        <v>1</v>
      </c>
      <c r="N92" s="176">
        <v>5210025050</v>
      </c>
      <c r="O92" s="177">
        <v>312</v>
      </c>
      <c r="P92" s="174"/>
      <c r="Q92" s="178"/>
      <c r="R92" s="179"/>
      <c r="S92" s="179"/>
      <c r="T92" s="179"/>
      <c r="U92" s="179"/>
      <c r="V92" s="179"/>
      <c r="W92" s="180"/>
      <c r="X92" s="181">
        <v>10000</v>
      </c>
      <c r="Y92" s="181">
        <v>0</v>
      </c>
      <c r="Z92" s="181">
        <v>0</v>
      </c>
    </row>
    <row r="93" spans="1:26" s="112" customFormat="1" ht="19.5" customHeight="1" thickBot="1" x14ac:dyDescent="0.3">
      <c r="A93" s="190"/>
      <c r="B93" s="254" t="s">
        <v>236</v>
      </c>
      <c r="C93" s="255"/>
      <c r="D93" s="255"/>
      <c r="E93" s="255"/>
      <c r="F93" s="255"/>
      <c r="G93" s="255"/>
      <c r="H93" s="255"/>
      <c r="I93" s="255"/>
      <c r="J93" s="256"/>
      <c r="K93" s="191"/>
      <c r="L93" s="191"/>
      <c r="M93" s="191"/>
      <c r="N93" s="192"/>
      <c r="O93" s="192"/>
      <c r="P93" s="191"/>
      <c r="Q93" s="193">
        <v>10000</v>
      </c>
      <c r="R93" s="194"/>
      <c r="S93" s="194"/>
      <c r="T93" s="194"/>
      <c r="U93" s="194"/>
      <c r="V93" s="194">
        <v>0</v>
      </c>
      <c r="W93" s="195">
        <v>0</v>
      </c>
      <c r="X93" s="196">
        <f>X9</f>
        <v>4589444.16</v>
      </c>
      <c r="Y93" s="196">
        <f>Y9</f>
        <v>3665600</v>
      </c>
      <c r="Z93" s="196">
        <f>Z9</f>
        <v>3865700</v>
      </c>
    </row>
    <row r="94" spans="1:26" s="112" customFormat="1" ht="11.25" customHeight="1" x14ac:dyDescent="0.3">
      <c r="A94" s="190"/>
      <c r="B94" s="197"/>
      <c r="C94" s="197"/>
      <c r="D94" s="197"/>
      <c r="E94" s="197"/>
      <c r="F94" s="197"/>
      <c r="G94" s="197"/>
      <c r="H94" s="197"/>
      <c r="I94" s="197"/>
      <c r="J94" s="197"/>
      <c r="K94" s="198"/>
      <c r="L94" s="198"/>
      <c r="M94" s="198"/>
      <c r="N94" s="199"/>
      <c r="O94" s="199"/>
      <c r="P94" s="198"/>
      <c r="Q94" s="200"/>
      <c r="R94" s="201"/>
      <c r="S94" s="201"/>
      <c r="T94" s="201"/>
      <c r="U94" s="201"/>
      <c r="V94" s="201"/>
      <c r="W94" s="200"/>
      <c r="X94" s="200"/>
      <c r="Y94" s="202" t="s">
        <v>237</v>
      </c>
    </row>
    <row r="95" spans="1:26" s="112" customFormat="1" x14ac:dyDescent="0.2">
      <c r="A95" s="203"/>
      <c r="B95" s="203"/>
      <c r="C95" s="203"/>
      <c r="D95" s="203"/>
      <c r="E95" s="203"/>
      <c r="F95" s="203"/>
      <c r="G95" s="203"/>
      <c r="H95" s="203"/>
      <c r="I95" s="203"/>
      <c r="J95" s="203"/>
      <c r="N95" s="204"/>
      <c r="O95" s="204"/>
    </row>
    <row r="96" spans="1:26" s="112" customFormat="1" x14ac:dyDescent="0.2">
      <c r="A96" s="203"/>
      <c r="B96" s="203"/>
      <c r="C96" s="203"/>
      <c r="D96" s="203"/>
      <c r="E96" s="203"/>
      <c r="F96" s="203"/>
      <c r="G96" s="203"/>
      <c r="H96" s="203"/>
      <c r="I96" s="203"/>
      <c r="J96" s="203"/>
      <c r="N96" s="204"/>
      <c r="O96" s="204"/>
    </row>
  </sheetData>
  <mergeCells count="108">
    <mergeCell ref="B8:J8"/>
    <mergeCell ref="B9:J9"/>
    <mergeCell ref="R9:U9"/>
    <mergeCell ref="B10:J10"/>
    <mergeCell ref="R10:U10"/>
    <mergeCell ref="B11:J11"/>
    <mergeCell ref="R11:U11"/>
    <mergeCell ref="B12:J12"/>
    <mergeCell ref="B13:J13"/>
    <mergeCell ref="B14:J14"/>
    <mergeCell ref="R14:U14"/>
    <mergeCell ref="B15:J15"/>
    <mergeCell ref="B16:J16"/>
    <mergeCell ref="R16:U16"/>
    <mergeCell ref="B17:J17"/>
    <mergeCell ref="B18:J18"/>
    <mergeCell ref="B19:J19"/>
    <mergeCell ref="B20:J20"/>
    <mergeCell ref="B21:J21"/>
    <mergeCell ref="R21:U21"/>
    <mergeCell ref="B22:J22"/>
    <mergeCell ref="R22:U22"/>
    <mergeCell ref="B23:J23"/>
    <mergeCell ref="B24:J24"/>
    <mergeCell ref="B25:J25"/>
    <mergeCell ref="B26:J26"/>
    <mergeCell ref="B27:J27"/>
    <mergeCell ref="R27:U27"/>
    <mergeCell ref="B28:J28"/>
    <mergeCell ref="R28:U28"/>
    <mergeCell ref="B29:J29"/>
    <mergeCell ref="R29:U29"/>
    <mergeCell ref="B30:J30"/>
    <mergeCell ref="R30:U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R45:U45"/>
    <mergeCell ref="B46:J46"/>
    <mergeCell ref="B47:J47"/>
    <mergeCell ref="B48:J48"/>
    <mergeCell ref="B49:J49"/>
    <mergeCell ref="B50:J50"/>
    <mergeCell ref="B51:J51"/>
    <mergeCell ref="R51:U51"/>
    <mergeCell ref="B52:J52"/>
    <mergeCell ref="B53:J53"/>
    <mergeCell ref="B54:J54"/>
    <mergeCell ref="B55:J55"/>
    <mergeCell ref="R55:U55"/>
    <mergeCell ref="B56:J56"/>
    <mergeCell ref="R56:U56"/>
    <mergeCell ref="B57:J57"/>
    <mergeCell ref="B58:J58"/>
    <mergeCell ref="B59:J59"/>
    <mergeCell ref="B60:J60"/>
    <mergeCell ref="B61:J61"/>
    <mergeCell ref="B62:J62"/>
    <mergeCell ref="R62:U62"/>
    <mergeCell ref="B63:J63"/>
    <mergeCell ref="R63:U63"/>
    <mergeCell ref="B64:J64"/>
    <mergeCell ref="B65:J65"/>
    <mergeCell ref="R65:U65"/>
    <mergeCell ref="B66:J66"/>
    <mergeCell ref="B67:J67"/>
    <mergeCell ref="B68:J68"/>
    <mergeCell ref="B69:J69"/>
    <mergeCell ref="R69:U69"/>
    <mergeCell ref="B70:J70"/>
    <mergeCell ref="R70:U70"/>
    <mergeCell ref="B71:J71"/>
    <mergeCell ref="R71:U71"/>
    <mergeCell ref="B72:J72"/>
    <mergeCell ref="B73:J73"/>
    <mergeCell ref="B74:J74"/>
    <mergeCell ref="B75:J75"/>
    <mergeCell ref="B76:J76"/>
    <mergeCell ref="R76:U76"/>
    <mergeCell ref="B77:J77"/>
    <mergeCell ref="B78:J78"/>
    <mergeCell ref="B79:J79"/>
    <mergeCell ref="B80:J80"/>
    <mergeCell ref="B81:J81"/>
    <mergeCell ref="B82:J82"/>
    <mergeCell ref="B83:J83"/>
    <mergeCell ref="B84:J84"/>
    <mergeCell ref="B91:J91"/>
    <mergeCell ref="B92:J92"/>
    <mergeCell ref="B93:J93"/>
    <mergeCell ref="B85:J85"/>
    <mergeCell ref="B86:J86"/>
    <mergeCell ref="B87:J87"/>
    <mergeCell ref="B88:J88"/>
    <mergeCell ref="B89:J89"/>
    <mergeCell ref="B90:J90"/>
  </mergeCells>
  <pageMargins left="1.1811023622047245" right="0.19685039370078741" top="0.19685039370078741" bottom="0.19685039370078741" header="0.51181102362204722" footer="0.51181102362204722"/>
  <pageSetup paperSize="9" scale="61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прил1</vt:lpstr>
      <vt:lpstr>прил2</vt:lpstr>
      <vt:lpstr>прил3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2019-02-04T11:03:34Z</cp:lastPrinted>
  <dcterms:created xsi:type="dcterms:W3CDTF">2010-12-16T03:42:04Z</dcterms:created>
  <dcterms:modified xsi:type="dcterms:W3CDTF">2019-08-12T10:52:30Z</dcterms:modified>
</cp:coreProperties>
</file>