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Бурунча\"/>
    </mc:Choice>
  </mc:AlternateContent>
  <bookViews>
    <workbookView xWindow="120" yWindow="195" windowWidth="12120" windowHeight="9000"/>
  </bookViews>
  <sheets>
    <sheet name="Прил1" sheetId="1" r:id="rId1"/>
    <sheet name="Прил2" sheetId="2" r:id="rId2"/>
    <sheet name="Прил3" sheetId="3" r:id="rId3"/>
    <sheet name="прил7" sheetId="4" r:id="rId4"/>
    <sheet name="прил8" sheetId="7" r:id="rId5"/>
  </sheets>
  <calcPr calcId="152511"/>
</workbook>
</file>

<file path=xl/calcChain.xml><?xml version="1.0" encoding="utf-8"?>
<calcChain xmlns="http://schemas.openxmlformats.org/spreadsheetml/2006/main">
  <c r="Z91" i="7" l="1"/>
  <c r="Z90" i="7" s="1"/>
  <c r="Z89" i="7" s="1"/>
  <c r="Z88" i="7" s="1"/>
  <c r="Z87" i="7" s="1"/>
  <c r="Z86" i="7" s="1"/>
  <c r="Y91" i="7"/>
  <c r="X91" i="7"/>
  <c r="Y90" i="7"/>
  <c r="Y89" i="7" s="1"/>
  <c r="Y88" i="7" s="1"/>
  <c r="Y87" i="7" s="1"/>
  <c r="Y86" i="7" s="1"/>
  <c r="X90" i="7"/>
  <c r="X89" i="7"/>
  <c r="X88" i="7" s="1"/>
  <c r="X87" i="7" s="1"/>
  <c r="X86" i="7" s="1"/>
  <c r="Z84" i="7"/>
  <c r="Y84" i="7"/>
  <c r="X84" i="7"/>
  <c r="Z82" i="7"/>
  <c r="Y82" i="7"/>
  <c r="X82" i="7"/>
  <c r="Z81" i="7"/>
  <c r="Y81" i="7"/>
  <c r="X81" i="7"/>
  <c r="Z79" i="7"/>
  <c r="Y79" i="7"/>
  <c r="Y78" i="7" s="1"/>
  <c r="Y77" i="7" s="1"/>
  <c r="Y76" i="7" s="1"/>
  <c r="Y75" i="7" s="1"/>
  <c r="Y74" i="7" s="1"/>
  <c r="Y73" i="7" s="1"/>
  <c r="X79" i="7"/>
  <c r="Z78" i="7"/>
  <c r="X78" i="7"/>
  <c r="X77" i="7" s="1"/>
  <c r="X76" i="7" s="1"/>
  <c r="X75" i="7" s="1"/>
  <c r="X74" i="7" s="1"/>
  <c r="X73" i="7" s="1"/>
  <c r="Z77" i="7"/>
  <c r="Z76" i="7"/>
  <c r="Z75" i="7" s="1"/>
  <c r="Z74" i="7" s="1"/>
  <c r="Z73" i="7" s="1"/>
  <c r="Z71" i="7"/>
  <c r="Z70" i="7" s="1"/>
  <c r="Z69" i="7" s="1"/>
  <c r="Z68" i="7" s="1"/>
  <c r="Z67" i="7" s="1"/>
  <c r="Z66" i="7" s="1"/>
  <c r="Y71" i="7"/>
  <c r="X71" i="7"/>
  <c r="Y70" i="7"/>
  <c r="Y69" i="7" s="1"/>
  <c r="Y68" i="7" s="1"/>
  <c r="Y67" i="7" s="1"/>
  <c r="Y66" i="7" s="1"/>
  <c r="X70" i="7"/>
  <c r="X69" i="7"/>
  <c r="X68" i="7" s="1"/>
  <c r="X67" i="7" s="1"/>
  <c r="X66" i="7" s="1"/>
  <c r="Z64" i="7"/>
  <c r="Y64" i="7"/>
  <c r="X64" i="7"/>
  <c r="X63" i="7" s="1"/>
  <c r="X62" i="7" s="1"/>
  <c r="X61" i="7" s="1"/>
  <c r="X60" i="7" s="1"/>
  <c r="X59" i="7" s="1"/>
  <c r="Z63" i="7"/>
  <c r="Y63" i="7"/>
  <c r="Z62" i="7"/>
  <c r="Z61" i="7" s="1"/>
  <c r="Z60" i="7" s="1"/>
  <c r="Z59" i="7" s="1"/>
  <c r="Y62" i="7"/>
  <c r="Y61" i="7"/>
  <c r="Y60" i="7" s="1"/>
  <c r="Y59" i="7" s="1"/>
  <c r="Z57" i="7"/>
  <c r="Y57" i="7"/>
  <c r="X57" i="7"/>
  <c r="Z56" i="7"/>
  <c r="Y56" i="7"/>
  <c r="Y55" i="7" s="1"/>
  <c r="Y54" i="7" s="1"/>
  <c r="Y53" i="7" s="1"/>
  <c r="Y52" i="7" s="1"/>
  <c r="X56" i="7"/>
  <c r="Z55" i="7"/>
  <c r="Z54" i="7" s="1"/>
  <c r="Z53" i="7" s="1"/>
  <c r="Z52" i="7" s="1"/>
  <c r="X55" i="7"/>
  <c r="X54" i="7" s="1"/>
  <c r="X53" i="7" s="1"/>
  <c r="X52" i="7" s="1"/>
  <c r="Z50" i="7"/>
  <c r="Y50" i="7"/>
  <c r="X50" i="7"/>
  <c r="X46" i="7" s="1"/>
  <c r="X45" i="7" s="1"/>
  <c r="X44" i="7" s="1"/>
  <c r="X43" i="7" s="1"/>
  <c r="X42" i="7" s="1"/>
  <c r="Z47" i="7"/>
  <c r="Y47" i="7"/>
  <c r="X47" i="7"/>
  <c r="Z46" i="7"/>
  <c r="Z45" i="7" s="1"/>
  <c r="Z44" i="7" s="1"/>
  <c r="Z43" i="7" s="1"/>
  <c r="Z42" i="7" s="1"/>
  <c r="Y46" i="7"/>
  <c r="Y45" i="7"/>
  <c r="Y44" i="7" s="1"/>
  <c r="Y43" i="7" s="1"/>
  <c r="Y42" i="7" s="1"/>
  <c r="Z40" i="7"/>
  <c r="Y40" i="7"/>
  <c r="Y39" i="7" s="1"/>
  <c r="Y38" i="7" s="1"/>
  <c r="Y37" i="7" s="1"/>
  <c r="Y36" i="7" s="1"/>
  <c r="X40" i="7"/>
  <c r="Z39" i="7"/>
  <c r="Z38" i="7" s="1"/>
  <c r="Z37" i="7" s="1"/>
  <c r="Z36" i="7" s="1"/>
  <c r="X39" i="7"/>
  <c r="X38" i="7" s="1"/>
  <c r="X37" i="7" s="1"/>
  <c r="X36" i="7" s="1"/>
  <c r="Z34" i="7"/>
  <c r="Z33" i="7" s="1"/>
  <c r="Z32" i="7" s="1"/>
  <c r="Z31" i="7" s="1"/>
  <c r="Y34" i="7"/>
  <c r="X34" i="7"/>
  <c r="X33" i="7" s="1"/>
  <c r="X32" i="7" s="1"/>
  <c r="X31" i="7" s="1"/>
  <c r="Y33" i="7"/>
  <c r="Y32" i="7" s="1"/>
  <c r="Y31" i="7" s="1"/>
  <c r="Z29" i="7"/>
  <c r="Y29" i="7"/>
  <c r="X29" i="7"/>
  <c r="Z26" i="7"/>
  <c r="Y26" i="7"/>
  <c r="X26" i="7"/>
  <c r="Z22" i="7"/>
  <c r="Z21" i="7" s="1"/>
  <c r="Z20" i="7" s="1"/>
  <c r="Z19" i="7" s="1"/>
  <c r="Z18" i="7" s="1"/>
  <c r="Y22" i="7"/>
  <c r="X22" i="7"/>
  <c r="X21" i="7" s="1"/>
  <c r="X20" i="7" s="1"/>
  <c r="X19" i="7" s="1"/>
  <c r="X18" i="7" s="1"/>
  <c r="Y21" i="7"/>
  <c r="Y20" i="7" s="1"/>
  <c r="Y19" i="7" s="1"/>
  <c r="Y18" i="7" s="1"/>
  <c r="Z15" i="7"/>
  <c r="Y15" i="7"/>
  <c r="Y14" i="7" s="1"/>
  <c r="Y13" i="7" s="1"/>
  <c r="Y12" i="7" s="1"/>
  <c r="Y11" i="7" s="1"/>
  <c r="X15" i="7"/>
  <c r="Z14" i="7"/>
  <c r="Z13" i="7" s="1"/>
  <c r="Z12" i="7" s="1"/>
  <c r="Z11" i="7" s="1"/>
  <c r="Z10" i="7" s="1"/>
  <c r="Z9" i="7" s="1"/>
  <c r="Z93" i="7" s="1"/>
  <c r="X14" i="7"/>
  <c r="X13" i="7" s="1"/>
  <c r="X12" i="7" s="1"/>
  <c r="X11" i="7" s="1"/>
  <c r="Y72" i="4"/>
  <c r="Y71" i="4" s="1"/>
  <c r="Y70" i="4" s="1"/>
  <c r="Y69" i="4" s="1"/>
  <c r="Y68" i="4" s="1"/>
  <c r="X72" i="4"/>
  <c r="W72" i="4"/>
  <c r="X71" i="4"/>
  <c r="X70" i="4" s="1"/>
  <c r="X69" i="4" s="1"/>
  <c r="X68" i="4" s="1"/>
  <c r="W71" i="4"/>
  <c r="W70" i="4"/>
  <c r="W69" i="4" s="1"/>
  <c r="W68" i="4" s="1"/>
  <c r="Y66" i="4"/>
  <c r="X66" i="4"/>
  <c r="X61" i="4" s="1"/>
  <c r="X60" i="4" s="1"/>
  <c r="X59" i="4" s="1"/>
  <c r="X58" i="4" s="1"/>
  <c r="W66" i="4"/>
  <c r="Y64" i="4"/>
  <c r="X64" i="4"/>
  <c r="W64" i="4"/>
  <c r="W61" i="4" s="1"/>
  <c r="W60" i="4" s="1"/>
  <c r="W59" i="4" s="1"/>
  <c r="W58" i="4" s="1"/>
  <c r="Y62" i="4"/>
  <c r="X62" i="4"/>
  <c r="W62" i="4"/>
  <c r="Y61" i="4"/>
  <c r="Y60" i="4" s="1"/>
  <c r="Y59" i="4" s="1"/>
  <c r="Y58" i="4" s="1"/>
  <c r="Y56" i="4"/>
  <c r="Y55" i="4" s="1"/>
  <c r="Y54" i="4" s="1"/>
  <c r="Y53" i="4" s="1"/>
  <c r="Y52" i="4" s="1"/>
  <c r="X56" i="4"/>
  <c r="W56" i="4"/>
  <c r="X55" i="4"/>
  <c r="X54" i="4" s="1"/>
  <c r="X53" i="4" s="1"/>
  <c r="X52" i="4" s="1"/>
  <c r="W55" i="4"/>
  <c r="W54" i="4"/>
  <c r="W53" i="4" s="1"/>
  <c r="W52" i="4" s="1"/>
  <c r="Y50" i="4"/>
  <c r="Y49" i="4" s="1"/>
  <c r="Y48" i="4" s="1"/>
  <c r="Y47" i="4" s="1"/>
  <c r="Y46" i="4" s="1"/>
  <c r="X50" i="4"/>
  <c r="X49" i="4" s="1"/>
  <c r="X48" i="4" s="1"/>
  <c r="X47" i="4" s="1"/>
  <c r="X46" i="4" s="1"/>
  <c r="W50" i="4"/>
  <c r="W49" i="4"/>
  <c r="W48" i="4" s="1"/>
  <c r="W47" i="4" s="1"/>
  <c r="W46" i="4" s="1"/>
  <c r="Y44" i="4"/>
  <c r="X44" i="4"/>
  <c r="X43" i="4" s="1"/>
  <c r="X42" i="4" s="1"/>
  <c r="X41" i="4" s="1"/>
  <c r="X40" i="4" s="1"/>
  <c r="W44" i="4"/>
  <c r="W43" i="4" s="1"/>
  <c r="W42" i="4" s="1"/>
  <c r="W41" i="4" s="1"/>
  <c r="W40" i="4" s="1"/>
  <c r="Y43" i="4"/>
  <c r="Y42" i="4"/>
  <c r="Y41" i="4" s="1"/>
  <c r="Y40" i="4" s="1"/>
  <c r="Y37" i="4"/>
  <c r="X37" i="4"/>
  <c r="W37" i="4"/>
  <c r="W36" i="4" s="1"/>
  <c r="W35" i="4" s="1"/>
  <c r="W34" i="4" s="1"/>
  <c r="W33" i="4" s="1"/>
  <c r="Y36" i="4"/>
  <c r="Y35" i="4" s="1"/>
  <c r="Y34" i="4" s="1"/>
  <c r="Y33" i="4" s="1"/>
  <c r="X36" i="4"/>
  <c r="X35" i="4"/>
  <c r="X34" i="4" s="1"/>
  <c r="X33" i="4" s="1"/>
  <c r="Y31" i="4"/>
  <c r="Y30" i="4" s="1"/>
  <c r="Y29" i="4" s="1"/>
  <c r="Y28" i="4" s="1"/>
  <c r="X31" i="4"/>
  <c r="W31" i="4"/>
  <c r="X30" i="4"/>
  <c r="X29" i="4" s="1"/>
  <c r="X28" i="4" s="1"/>
  <c r="W30" i="4"/>
  <c r="W29" i="4"/>
  <c r="W28" i="4" s="1"/>
  <c r="Y26" i="4"/>
  <c r="Y25" i="4" s="1"/>
  <c r="Y24" i="4" s="1"/>
  <c r="Y23" i="4" s="1"/>
  <c r="X26" i="4"/>
  <c r="W26" i="4"/>
  <c r="X25" i="4"/>
  <c r="X24" i="4" s="1"/>
  <c r="X23" i="4" s="1"/>
  <c r="X9" i="4" s="1"/>
  <c r="W25" i="4"/>
  <c r="W24" i="4"/>
  <c r="W23" i="4" s="1"/>
  <c r="Y18" i="4"/>
  <c r="Y15" i="4" s="1"/>
  <c r="X18" i="4"/>
  <c r="W18" i="4"/>
  <c r="X17" i="4"/>
  <c r="X16" i="4" s="1"/>
  <c r="W17" i="4"/>
  <c r="W16" i="4"/>
  <c r="X15" i="4"/>
  <c r="W15" i="4"/>
  <c r="Y13" i="4"/>
  <c r="Y10" i="4" s="1"/>
  <c r="X13" i="4"/>
  <c r="W13" i="4"/>
  <c r="X12" i="4"/>
  <c r="X11" i="4" s="1"/>
  <c r="W12" i="4"/>
  <c r="W11" i="4"/>
  <c r="X10" i="4"/>
  <c r="X74" i="4" s="1"/>
  <c r="W10" i="4"/>
  <c r="Y10" i="7" l="1"/>
  <c r="Y9" i="7" s="1"/>
  <c r="Y93" i="7" s="1"/>
  <c r="X10" i="7"/>
  <c r="X9" i="7" s="1"/>
  <c r="X93" i="7" s="1"/>
  <c r="Y74" i="4"/>
  <c r="Y9" i="4"/>
  <c r="W9" i="4"/>
  <c r="Y12" i="4"/>
  <c r="Y11" i="4" s="1"/>
  <c r="Y17" i="4"/>
  <c r="Y16" i="4" s="1"/>
  <c r="W74" i="4"/>
  <c r="F18" i="3"/>
  <c r="F12" i="3" s="1"/>
  <c r="F32" i="3" s="1"/>
  <c r="G18" i="3"/>
  <c r="G12" i="3" s="1"/>
  <c r="G32" i="3" s="1"/>
  <c r="D20" i="1" s="1"/>
  <c r="D19" i="1" s="1"/>
  <c r="D18" i="1" s="1"/>
  <c r="D17" i="1" s="1"/>
  <c r="H12" i="3"/>
  <c r="H32" i="3"/>
  <c r="E20" i="1" s="1"/>
  <c r="E19" i="1" s="1"/>
  <c r="E18" i="1" s="1"/>
  <c r="E17" i="1" s="1"/>
  <c r="I12" i="3"/>
  <c r="I32" i="3" s="1"/>
  <c r="F20" i="1" s="1"/>
  <c r="F19" i="1" s="1"/>
  <c r="F18" i="1" s="1"/>
  <c r="F17" i="1" s="1"/>
  <c r="E12" i="3"/>
  <c r="D28" i="2"/>
  <c r="D27" i="2" s="1"/>
  <c r="D26" i="2" s="1"/>
  <c r="E28" i="2"/>
  <c r="E27" i="2" s="1"/>
  <c r="E26" i="2" s="1"/>
  <c r="F28" i="2"/>
  <c r="G28" i="2"/>
  <c r="G27" i="2" s="1"/>
  <c r="G26" i="2" s="1"/>
  <c r="F27" i="2"/>
  <c r="F26" i="2"/>
  <c r="C28" i="2"/>
  <c r="C27" i="2" s="1"/>
  <c r="C26" i="2" s="1"/>
  <c r="D32" i="2"/>
  <c r="D31" i="2" s="1"/>
  <c r="E32" i="2"/>
  <c r="E31" i="2" s="1"/>
  <c r="F32" i="2"/>
  <c r="F31" i="2" s="1"/>
  <c r="F30" i="2" s="1"/>
  <c r="G32" i="2"/>
  <c r="G31" i="2" s="1"/>
  <c r="G30" i="2" s="1"/>
  <c r="C32" i="2"/>
  <c r="C31" i="2" s="1"/>
  <c r="C30" i="2" s="1"/>
  <c r="F34" i="2"/>
  <c r="G34" i="2"/>
  <c r="C34" i="2"/>
  <c r="D44" i="2"/>
  <c r="D43" i="2" s="1"/>
  <c r="D42" i="2" s="1"/>
  <c r="D41" i="2" s="1"/>
  <c r="D40" i="2" s="1"/>
  <c r="D34" i="2" s="1"/>
  <c r="E44" i="2"/>
  <c r="E43" i="2"/>
  <c r="E42" i="2" s="1"/>
  <c r="E41" i="2" s="1"/>
  <c r="E40" i="2" s="1"/>
  <c r="E34" i="2" s="1"/>
  <c r="F44" i="2"/>
  <c r="F43" i="2" s="1"/>
  <c r="F42" i="2" s="1"/>
  <c r="F41" i="2" s="1"/>
  <c r="G44" i="2"/>
  <c r="G43" i="2" s="1"/>
  <c r="G42" i="2" s="1"/>
  <c r="G41" i="2" s="1"/>
  <c r="C44" i="2"/>
  <c r="C42" i="2"/>
  <c r="C41" i="2" s="1"/>
  <c r="F17" i="2"/>
  <c r="F16" i="2" s="1"/>
  <c r="G17" i="2"/>
  <c r="G16" i="2"/>
  <c r="C17" i="2"/>
  <c r="C16" i="2" s="1"/>
  <c r="F14" i="2"/>
  <c r="F12" i="2"/>
  <c r="F11" i="2" s="1"/>
  <c r="F10" i="2" s="1"/>
  <c r="E16" i="1" s="1"/>
  <c r="E15" i="1" s="1"/>
  <c r="E14" i="1" s="1"/>
  <c r="E13" i="1" s="1"/>
  <c r="G14" i="2"/>
  <c r="G12" i="2" s="1"/>
  <c r="C14" i="2"/>
  <c r="C12" i="2"/>
  <c r="F21" i="3"/>
  <c r="G21" i="3"/>
  <c r="H21" i="3"/>
  <c r="I21" i="3"/>
  <c r="E21" i="3"/>
  <c r="F30" i="3"/>
  <c r="G30" i="3"/>
  <c r="H30" i="3"/>
  <c r="I30" i="3"/>
  <c r="E30" i="3"/>
  <c r="F24" i="3"/>
  <c r="G24" i="3"/>
  <c r="H24" i="3"/>
  <c r="I24" i="3"/>
  <c r="E24" i="3"/>
  <c r="D35" i="2"/>
  <c r="E35" i="2"/>
  <c r="D37" i="2"/>
  <c r="E37" i="2"/>
  <c r="D48" i="2"/>
  <c r="E48" i="2"/>
  <c r="D51" i="2"/>
  <c r="E51" i="2"/>
  <c r="I28" i="3"/>
  <c r="I26" i="3"/>
  <c r="I19" i="3"/>
  <c r="H28" i="3"/>
  <c r="H26" i="3"/>
  <c r="H19" i="3"/>
  <c r="G26" i="3"/>
  <c r="E26" i="3"/>
  <c r="E19" i="3"/>
  <c r="E32" i="3" s="1"/>
  <c r="C20" i="1" s="1"/>
  <c r="C19" i="1" s="1"/>
  <c r="C18" i="1" s="1"/>
  <c r="C17" i="1" s="1"/>
  <c r="G19" i="3"/>
  <c r="F26" i="3"/>
  <c r="F19" i="3"/>
  <c r="F28" i="3"/>
  <c r="G28" i="3"/>
  <c r="E28" i="3"/>
  <c r="C13" i="2"/>
  <c r="G13" i="2"/>
  <c r="F13" i="2"/>
  <c r="D30" i="2" l="1"/>
  <c r="D24" i="2" s="1"/>
  <c r="D22" i="2" s="1"/>
  <c r="D17" i="2" s="1"/>
  <c r="D16" i="2" s="1"/>
  <c r="D15" i="2" s="1"/>
  <c r="D14" i="2" s="1"/>
  <c r="G11" i="2"/>
  <c r="G10" i="2" s="1"/>
  <c r="F16" i="1" s="1"/>
  <c r="F15" i="1" s="1"/>
  <c r="F14" i="1" s="1"/>
  <c r="F13" i="1" s="1"/>
  <c r="F12" i="1" s="1"/>
  <c r="E30" i="2"/>
  <c r="E24" i="2" s="1"/>
  <c r="E22" i="2" s="1"/>
  <c r="E17" i="2" s="1"/>
  <c r="E16" i="2" s="1"/>
  <c r="E15" i="2" s="1"/>
  <c r="E14" i="2" s="1"/>
  <c r="E12" i="1"/>
  <c r="C11" i="2"/>
  <c r="C10" i="2" s="1"/>
  <c r="C16" i="1" s="1"/>
  <c r="C15" i="1" s="1"/>
  <c r="C14" i="1" s="1"/>
  <c r="C13" i="1" s="1"/>
  <c r="C12" i="1" s="1"/>
  <c r="E13" i="2" l="1"/>
  <c r="E12" i="2"/>
  <c r="E11" i="2" s="1"/>
  <c r="E10" i="2" s="1"/>
  <c r="E9" i="2" s="1"/>
  <c r="D13" i="2"/>
  <c r="D12" i="2"/>
  <c r="D11" i="2" s="1"/>
  <c r="D10" i="2" s="1"/>
  <c r="D16" i="1" l="1"/>
  <c r="D15" i="1" s="1"/>
  <c r="D14" i="1" s="1"/>
  <c r="D13" i="1" s="1"/>
  <c r="D12" i="1" s="1"/>
  <c r="D9" i="2"/>
</calcChain>
</file>

<file path=xl/sharedStrings.xml><?xml version="1.0" encoding="utf-8"?>
<sst xmlns="http://schemas.openxmlformats.org/spreadsheetml/2006/main" count="417" uniqueCount="238">
  <si>
    <t>Приложение 1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</si>
  <si>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</si>
  <si>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</si>
  <si>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</si>
  <si>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</si>
  <si>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</si>
  <si>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</si>
  <si>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</si>
  <si>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</si>
  <si>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</si>
  <si>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</si>
  <si>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</si>
  <si>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</si>
  <si>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</si>
  <si>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</si>
  <si>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</si>
  <si>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</si>
  <si>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</si>
  <si>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</si>
  <si>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</si>
  <si>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</si>
  <si>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</si>
  <si>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</si>
  <si>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</si>
  <si>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</si>
  <si>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</si>
  <si>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</si>
  <si>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</si>
  <si>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</si>
  <si>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</si>
  <si>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</si>
  <si>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</si>
  <si>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</si>
  <si>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</si>
  <si>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</si>
  <si>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</si>
  <si>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</si>
  <si>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</si>
  <si>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</si>
  <si>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</si>
  <si>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 xml:space="preserve">Наименование </t>
  </si>
  <si>
    <t xml:space="preserve">Источники внутреннего финансирования дефицита местного бюджета 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</si>
  <si>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</si>
  <si>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</si>
  <si>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2016 год </t>
  </si>
  <si>
    <t xml:space="preserve">2017 год </t>
  </si>
  <si>
    <t>к решению Совета депутатов</t>
  </si>
  <si>
    <t xml:space="preserve">Бурунчинского сельсовета </t>
  </si>
  <si>
    <t>2017 год</t>
  </si>
  <si>
    <t>2018 год</t>
  </si>
  <si>
    <t>2019 год</t>
  </si>
  <si>
    <t>Приложение 2</t>
  </si>
  <si>
    <t>Приложение 3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</si>
  <si>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</si>
  <si>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</si>
  <si>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</si>
  <si>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</si>
  <si>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</si>
  <si>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Наименование показателя</t>
  </si>
  <si>
    <t>Код дохода по бюджетной классификации</t>
  </si>
  <si>
    <t>1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</si>
  <si>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</si>
  <si>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</si>
  <si>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</si>
  <si>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</si>
  <si>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</si>
  <si>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</si>
  <si>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</si>
  <si>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</si>
  <si>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</si>
  <si>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</si>
  <si>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</si>
  <si>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</si>
  <si>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</si>
  <si>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</si>
  <si>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</si>
  <si>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</si>
  <si>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</si>
  <si>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</si>
  <si>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</si>
  <si>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</si>
  <si>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</si>
  <si>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</si>
  <si>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</si>
  <si>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</si>
  <si>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</si>
  <si>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</si>
  <si>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</si>
  <si>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</si>
  <si>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</si>
  <si>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</si>
  <si>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</si>
  <si>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</si>
  <si>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</si>
  <si>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</si>
  <si>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</si>
  <si>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</si>
  <si>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</si>
  <si>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000 20000000000000000</t>
  </si>
  <si>
    <t>000 20200000000000000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</si>
  <si>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</si>
  <si>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</si>
  <si>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2020 год</t>
  </si>
  <si>
    <t>Функционирование высшего должностного лица субъекта Российской Федерации и муниципального образования</t>
  </si>
  <si>
    <t>(руб)</t>
  </si>
  <si>
    <t>РЗ</t>
  </si>
  <si>
    <t>ПР</t>
  </si>
  <si>
    <t>01</t>
  </si>
  <si>
    <t>00</t>
  </si>
  <si>
    <t>ОБЩЕГОСУДАРСТВЕННЫЕ ВОПРОСЫ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</si>
  <si>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</si>
  <si>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</si>
  <si>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</si>
  <si>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Органы юстиции</t>
  </si>
  <si>
    <t>03</t>
  </si>
  <si>
    <t>НАЦИОНАЛЬНАЯ ОБОРОНА</t>
  </si>
  <si>
    <t>НАЦИОНАЛЬНАЯ БЕЗОПАСНОСТЬ И ПРАВООХРАНИТЕЛЬНАЯ ДЕЯТЕЛЬНОСТЬ</t>
  </si>
  <si>
    <t>10</t>
  </si>
  <si>
    <t>Обеспечение пожарной безопасности</t>
  </si>
  <si>
    <t>НАЦИОНАЛЬНАЯ ЭКОНОМИКА</t>
  </si>
  <si>
    <t>09</t>
  </si>
  <si>
    <t>Дорожное хозяйство (дорожные фонды)</t>
  </si>
  <si>
    <t>05</t>
  </si>
  <si>
    <t>ЖИЛИЩНО-КОММУНАЛЬНОЕ ХОЗЯЙСТВО</t>
  </si>
  <si>
    <t>Благоустройство</t>
  </si>
  <si>
    <t>КУЛЬТУРА, КИНЕМАТОГРАФИЯ</t>
  </si>
  <si>
    <t>08</t>
  </si>
  <si>
    <t xml:space="preserve">Культура </t>
  </si>
  <si>
    <t>ИТОГО</t>
  </si>
  <si>
    <t>Социальная политика</t>
  </si>
  <si>
    <t>Пенсионное обеспечение</t>
  </si>
  <si>
    <t>х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</si>
  <si>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</si>
  <si>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</si>
  <si>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</si>
  <si>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</si>
  <si>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Рапределение бюджетных ассигнований местного бюджета  на 2019 год и на плановый период</t>
  </si>
  <si>
    <t>2020, 2021 годы по разделам и подразделам расходов классификации расходов  бюджета</t>
  </si>
  <si>
    <t>2021 год</t>
  </si>
  <si>
    <t>на 2019 год и на плановый период 2020-2021 годов</t>
  </si>
  <si>
    <t>000 20210000000000150</t>
  </si>
  <si>
    <t>000 20215001000000150</t>
  </si>
  <si>
    <t>000 20215001100000150</t>
  </si>
  <si>
    <t>000 20215002000000150</t>
  </si>
  <si>
    <t>000 20215002100000150</t>
  </si>
  <si>
    <t>000 20230000000000150</t>
  </si>
  <si>
    <t>000 20235930000000150</t>
  </si>
  <si>
    <t>000 20235930100000150</t>
  </si>
  <si>
    <t>000 20235118000000150</t>
  </si>
  <si>
    <t>000 20235118100000150</t>
  </si>
  <si>
    <t>000 10500000000000000</t>
  </si>
  <si>
    <t>000 10501000000000110</t>
  </si>
  <si>
    <t>000 10501020010000110</t>
  </si>
  <si>
    <t>000 10501021010000110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</si>
  <si>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</si>
  <si>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</si>
  <si>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</si>
  <si>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</si>
  <si>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</si>
  <si>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</si>
  <si>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</si>
  <si>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</si>
  <si>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</si>
  <si>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</si>
  <si>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000 10302241010000110</t>
  </si>
  <si>
    <t>000 10302251010000110</t>
  </si>
  <si>
    <t>000 10302261010000110</t>
  </si>
  <si>
    <t>Поступление доходов в  бюджет Бурунчинского сельсовета по кодам видов доходов, подвидов доходов на 2019 год и на плановый период 2020, 2021 годов</t>
  </si>
  <si>
    <t>от 18 ноября 2019 года № 169</t>
  </si>
  <si>
    <t>Приложение 7</t>
  </si>
  <si>
    <t>от 18.11.2019г. № 169</t>
  </si>
  <si>
    <t>Распределение бюджетных ассигновани местного бюджета на 2019 год и плановый период 2020-2021 годы по разделам и подразделам, целевым статьям и видам расходов классификации расходов бюджета</t>
  </si>
  <si>
    <t>Наименование</t>
  </si>
  <si>
    <t>Раздел</t>
  </si>
  <si>
    <t>Подраздел</t>
  </si>
  <si>
    <t>КЦСР</t>
  </si>
  <si>
    <t>КВР</t>
  </si>
  <si>
    <t>КЭСР</t>
  </si>
  <si>
    <t>Тип ср-в</t>
  </si>
  <si>
    <t>Квартал I</t>
  </si>
  <si>
    <t>Квартал II</t>
  </si>
  <si>
    <t>Квартал III</t>
  </si>
  <si>
    <t>Квартал IV</t>
  </si>
  <si>
    <t>Сумма</t>
  </si>
  <si>
    <t>Общегосударственные вопросы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</si>
  <si>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</si>
  <si>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</si>
  <si>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Глава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</si>
  <si>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</si>
  <si>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</si>
  <si>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Иные закупки товаров, работ и услуг для государственных (муниципальных) нужд</t>
  </si>
  <si>
    <t>Иные межбюджетные трансферты</t>
  </si>
  <si>
    <t>540</t>
  </si>
  <si>
    <t>Уплата налогов, сборов и иных платежей</t>
  </si>
  <si>
    <t>Межбюджетные трансферты на осуществление части переданных в район полномочий по внешнему муниципальному контролю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</si>
  <si>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</si>
  <si>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</si>
  <si>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Иные бюджетные ассигнования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</si>
  <si>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</si>
  <si>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Ведение первичного воинского учета на территориях, где отсутствуют военные комисариаты </t>
  </si>
  <si>
    <t>Подпрограмма "Обеспечение пожарной безопасности на территории муниципального образования Бурунчинский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</si>
  <si>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</si>
  <si>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</si>
  <si>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</si>
  <si>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на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</si>
  <si>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</si>
  <si>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</si>
  <si>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</si>
  <si>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</si>
  <si>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</si>
  <si>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</si>
  <si>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</si>
  <si>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</si>
  <si>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</si>
  <si>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Итого расходов</t>
  </si>
  <si>
    <t>Приложение 8</t>
  </si>
  <si>
    <t>Ведомственная структура расходов местного бюджета на 2019 год и плановый период 2020-2021 годы</t>
  </si>
  <si>
    <t>КВСР</t>
  </si>
  <si>
    <t>Администрация Бурунчинского сельсовета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</si>
  <si>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</si>
  <si>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</si>
  <si>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</si>
  <si>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</si>
  <si>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</si>
  <si>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</si>
  <si>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244</t>
  </si>
  <si>
    <t>Уплата иных платежей</t>
  </si>
  <si>
    <t>Межбюджетные трансферты на осуществление части переданных полномочий по внешнему муниципальному контролю</t>
  </si>
  <si>
    <t>Подпрограмма "Обеспечение осуществления части, переданных органами власти другого уровня, полномочий"</t>
  </si>
  <si>
    <t>Ведение первичного воинского учета на территориях, где отсутствуют военные комиссариаты</t>
  </si>
  <si>
    <t>5220051180</t>
  </si>
  <si>
    <t>000</t>
  </si>
  <si>
    <t>Финансирование социально значимых мероприятий</t>
  </si>
  <si>
    <t>Финансовое обеспечение части переданных полномочий в области культуры</t>
  </si>
  <si>
    <t>СОЦИАЛЬНАЯ ПОЛИТИКА</t>
  </si>
  <si>
    <t>Иные пенсии, социальные доплаты к пенсиям</t>
  </si>
  <si>
    <t xml:space="preserve">Итого расходов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</si>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</sst>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00"/>
    <numFmt numFmtId="166" formatCode="00"/>
    <numFmt numFmtId="167" formatCode="0000000000"/>
    <numFmt numFmtId="168" formatCode="00\.00\.00"/>
    <numFmt numFmtId="169" formatCode="#,##0.00;[Red]\-#,##0.00;0.00"/>
  </numFmts>
  <fonts count="3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i/>
      <sz val="14"/>
      <name val="Times New Roman"/>
      <family val="1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8"/>
      <color rgb="FF000000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1" fillId="0" borderId="0"/>
    <xf numFmtId="0" fontId="15" fillId="0" borderId="0"/>
    <xf numFmtId="0" fontId="1" fillId="0" borderId="0"/>
  </cellStyleXfs>
  <cellXfs count="27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3" fontId="2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/>
    </xf>
    <xf numFmtId="49" fontId="10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2" fillId="0" borderId="1" xfId="0" applyFont="1" applyFill="1" applyBorder="1" applyAlignment="1">
      <alignment horizontal="justify" vertical="center" wrapText="1"/>
    </xf>
    <xf numFmtId="0" fontId="13" fillId="0" borderId="0" xfId="0" applyFont="1"/>
    <xf numFmtId="49" fontId="10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16" fillId="0" borderId="3" xfId="3" applyFont="1" applyFill="1" applyBorder="1" applyAlignment="1">
      <alignment horizontal="left" vertical="top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left" vertical="top" wrapText="1"/>
    </xf>
    <xf numFmtId="0" fontId="16" fillId="0" borderId="6" xfId="3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center" wrapText="1"/>
    </xf>
    <xf numFmtId="0" fontId="16" fillId="0" borderId="1" xfId="3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justify"/>
    </xf>
    <xf numFmtId="49" fontId="9" fillId="0" borderId="1" xfId="0" applyNumberFormat="1" applyFont="1" applyFill="1" applyBorder="1" applyAlignment="1">
      <alignment horizontal="justify" wrapText="1"/>
    </xf>
    <xf numFmtId="49" fontId="9" fillId="0" borderId="1" xfId="0" applyNumberFormat="1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justify"/>
    </xf>
    <xf numFmtId="49" fontId="2" fillId="0" borderId="1" xfId="0" applyNumberFormat="1" applyFont="1" applyFill="1" applyBorder="1" applyAlignment="1">
      <alignment horizontal="justify" wrapText="1"/>
    </xf>
    <xf numFmtId="49" fontId="3" fillId="0" borderId="1" xfId="0" applyNumberFormat="1" applyFont="1" applyFill="1" applyBorder="1" applyAlignment="1">
      <alignment horizontal="justify" wrapText="1"/>
    </xf>
    <xf numFmtId="49" fontId="2" fillId="0" borderId="1" xfId="0" applyNumberFormat="1" applyFont="1" applyFill="1" applyBorder="1" applyAlignment="1">
      <alignment horizontal="justify"/>
    </xf>
    <xf numFmtId="49" fontId="17" fillId="0" borderId="1" xfId="0" applyNumberFormat="1" applyFont="1" applyFill="1" applyBorder="1" applyAlignment="1">
      <alignment horizontal="justify"/>
    </xf>
    <xf numFmtId="0" fontId="2" fillId="0" borderId="0" xfId="0" applyFont="1" applyAlignment="1">
      <alignment horizontal="left"/>
    </xf>
    <xf numFmtId="0" fontId="9" fillId="2" borderId="1" xfId="0" applyFont="1" applyFill="1" applyBorder="1" applyAlignment="1">
      <alignment horizontal="justify" vertical="center" wrapText="1"/>
    </xf>
    <xf numFmtId="49" fontId="9" fillId="2" borderId="1" xfId="0" applyNumberFormat="1" applyFont="1" applyFill="1" applyBorder="1" applyAlignment="1">
      <alignment horizontal="justify" wrapText="1"/>
    </xf>
    <xf numFmtId="4" fontId="2" fillId="2" borderId="1" xfId="0" applyNumberFormat="1" applyFont="1" applyFill="1" applyBorder="1"/>
    <xf numFmtId="0" fontId="9" fillId="2" borderId="1" xfId="0" applyFont="1" applyFill="1" applyBorder="1" applyAlignment="1">
      <alignment horizontal="justify" vertical="center"/>
    </xf>
    <xf numFmtId="49" fontId="9" fillId="2" borderId="1" xfId="0" applyNumberFormat="1" applyFont="1" applyFill="1" applyBorder="1" applyAlignment="1">
      <alignment horizontal="justify"/>
    </xf>
    <xf numFmtId="0" fontId="3" fillId="2" borderId="1" xfId="0" applyFont="1" applyFill="1" applyBorder="1" applyAlignment="1">
      <alignment horizontal="justify" vertical="center"/>
    </xf>
    <xf numFmtId="49" fontId="3" fillId="2" borderId="1" xfId="0" applyNumberFormat="1" applyFont="1" applyFill="1" applyBorder="1" applyAlignment="1">
      <alignment horizontal="justify"/>
    </xf>
    <xf numFmtId="4" fontId="3" fillId="2" borderId="1" xfId="0" applyNumberFormat="1" applyFont="1" applyFill="1" applyBorder="1"/>
    <xf numFmtId="0" fontId="10" fillId="2" borderId="1" xfId="0" applyFont="1" applyFill="1" applyBorder="1" applyAlignment="1">
      <alignment horizontal="justify" vertical="center"/>
    </xf>
    <xf numFmtId="49" fontId="10" fillId="2" borderId="1" xfId="0" applyNumberFormat="1" applyFont="1" applyFill="1" applyBorder="1" applyAlignment="1">
      <alignment horizontal="justify"/>
    </xf>
    <xf numFmtId="164" fontId="2" fillId="2" borderId="1" xfId="0" applyNumberFormat="1" applyFont="1" applyFill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wrapText="1"/>
    </xf>
    <xf numFmtId="0" fontId="18" fillId="0" borderId="9" xfId="0" applyFont="1" applyBorder="1" applyAlignment="1">
      <alignment horizontal="left" vertical="top" wrapText="1"/>
    </xf>
    <xf numFmtId="0" fontId="20" fillId="0" borderId="1" xfId="0" applyFont="1" applyBorder="1" applyAlignment="1">
      <alignment wrapText="1"/>
    </xf>
    <xf numFmtId="0" fontId="19" fillId="0" borderId="9" xfId="0" applyFont="1" applyBorder="1" applyAlignment="1">
      <alignment horizontal="center" vertical="center" wrapText="1"/>
    </xf>
    <xf numFmtId="0" fontId="19" fillId="0" borderId="9" xfId="3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3" fillId="0" borderId="0" xfId="0" quotePrefix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11" fillId="0" borderId="0" xfId="1"/>
    <xf numFmtId="0" fontId="11" fillId="0" borderId="0" xfId="1" applyFill="1"/>
    <xf numFmtId="0" fontId="2" fillId="0" borderId="0" xfId="4" applyFont="1" applyFill="1" applyAlignment="1"/>
    <xf numFmtId="0" fontId="11" fillId="0" borderId="0" xfId="1" applyFill="1" applyAlignment="1">
      <alignment horizontal="right"/>
    </xf>
    <xf numFmtId="0" fontId="2" fillId="0" borderId="0" xfId="4" applyFont="1" applyFill="1" applyAlignment="1">
      <alignment horizontal="left"/>
    </xf>
    <xf numFmtId="0" fontId="2" fillId="0" borderId="0" xfId="1" applyFont="1" applyFill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1" fillId="0" borderId="0" xfId="1" applyFill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1" fillId="0" borderId="0" xfId="1" applyNumberFormat="1" applyFont="1" applyFill="1" applyAlignment="1" applyProtection="1">
      <protection hidden="1"/>
    </xf>
    <xf numFmtId="0" fontId="11" fillId="0" borderId="0" xfId="1" applyProtection="1">
      <protection hidden="1"/>
    </xf>
    <xf numFmtId="0" fontId="22" fillId="0" borderId="0" xfId="1" applyFont="1" applyAlignment="1" applyProtection="1">
      <alignment horizontal="justify" vertical="justify"/>
      <protection hidden="1"/>
    </xf>
    <xf numFmtId="0" fontId="4" fillId="0" borderId="11" xfId="1" applyNumberFormat="1" applyFont="1" applyFill="1" applyBorder="1" applyAlignment="1" applyProtection="1">
      <alignment horizontal="justify" vertical="justify"/>
      <protection hidden="1"/>
    </xf>
    <xf numFmtId="0" fontId="4" fillId="0" borderId="12" xfId="1" applyNumberFormat="1" applyFont="1" applyFill="1" applyBorder="1" applyAlignment="1" applyProtection="1">
      <alignment horizontal="justify" vertical="justify"/>
      <protection hidden="1"/>
    </xf>
    <xf numFmtId="0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2" xfId="1" applyNumberFormat="1" applyFont="1" applyFill="1" applyBorder="1" applyAlignment="1" applyProtection="1">
      <alignment horizontal="right" vertical="center" wrapText="1"/>
      <protection hidden="1"/>
    </xf>
    <xf numFmtId="0" fontId="23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1" applyFont="1" applyBorder="1" applyAlignment="1" applyProtection="1">
      <alignment horizontal="justify" vertical="justify"/>
      <protection hidden="1"/>
    </xf>
    <xf numFmtId="165" fontId="5" fillId="0" borderId="6" xfId="1" applyNumberFormat="1" applyFont="1" applyFill="1" applyBorder="1" applyAlignment="1" applyProtection="1">
      <alignment horizontal="left" wrapText="1"/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166" fontId="5" fillId="0" borderId="1" xfId="1" applyNumberFormat="1" applyFont="1" applyFill="1" applyBorder="1" applyAlignment="1" applyProtection="1">
      <protection hidden="1"/>
    </xf>
    <xf numFmtId="167" fontId="5" fillId="0" borderId="1" xfId="1" applyNumberFormat="1" applyFont="1" applyFill="1" applyBorder="1" applyAlignment="1" applyProtection="1">
      <alignment horizontal="right" wrapText="1"/>
      <protection hidden="1"/>
    </xf>
    <xf numFmtId="165" fontId="5" fillId="0" borderId="1" xfId="1" applyNumberFormat="1" applyFont="1" applyFill="1" applyBorder="1" applyAlignment="1" applyProtection="1">
      <alignment horizontal="right" wrapText="1"/>
      <protection hidden="1"/>
    </xf>
    <xf numFmtId="165" fontId="5" fillId="0" borderId="1" xfId="1" applyNumberFormat="1" applyFont="1" applyFill="1" applyBorder="1" applyAlignment="1" applyProtection="1">
      <alignment wrapText="1"/>
      <protection hidden="1"/>
    </xf>
    <xf numFmtId="168" fontId="5" fillId="0" borderId="1" xfId="1" applyNumberFormat="1" applyFont="1" applyFill="1" applyBorder="1" applyAlignment="1" applyProtection="1">
      <alignment wrapText="1"/>
      <protection hidden="1"/>
    </xf>
    <xf numFmtId="3" fontId="5" fillId="0" borderId="1" xfId="1" applyNumberFormat="1" applyFont="1" applyFill="1" applyBorder="1" applyAlignment="1" applyProtection="1">
      <protection hidden="1"/>
    </xf>
    <xf numFmtId="3" fontId="5" fillId="0" borderId="1" xfId="1" applyNumberFormat="1" applyFont="1" applyFill="1" applyBorder="1" applyAlignment="1" applyProtection="1">
      <protection hidden="1"/>
    </xf>
    <xf numFmtId="3" fontId="24" fillId="0" borderId="1" xfId="1" applyNumberFormat="1" applyFont="1" applyFill="1" applyBorder="1" applyAlignment="1" applyProtection="1">
      <protection hidden="1"/>
    </xf>
    <xf numFmtId="169" fontId="5" fillId="0" borderId="14" xfId="1" applyNumberFormat="1" applyFont="1" applyFill="1" applyBorder="1" applyAlignment="1" applyProtection="1">
      <protection hidden="1"/>
    </xf>
    <xf numFmtId="0" fontId="5" fillId="0" borderId="15" xfId="1" applyNumberFormat="1" applyFont="1" applyFill="1" applyBorder="1" applyAlignment="1" applyProtection="1">
      <alignment horizontal="left" wrapText="1"/>
      <protection hidden="1"/>
    </xf>
    <xf numFmtId="0" fontId="5" fillId="0" borderId="16" xfId="1" applyNumberFormat="1" applyFont="1" applyFill="1" applyBorder="1" applyAlignment="1" applyProtection="1">
      <alignment horizontal="left" wrapText="1"/>
      <protection hidden="1"/>
    </xf>
    <xf numFmtId="0" fontId="5" fillId="0" borderId="17" xfId="1" applyNumberFormat="1" applyFont="1" applyFill="1" applyBorder="1" applyAlignment="1" applyProtection="1">
      <alignment horizontal="left" wrapText="1"/>
      <protection hidden="1"/>
    </xf>
    <xf numFmtId="0" fontId="4" fillId="0" borderId="15" xfId="1" applyNumberFormat="1" applyFont="1" applyFill="1" applyBorder="1" applyAlignment="1" applyProtection="1">
      <alignment horizontal="left" wrapText="1"/>
      <protection hidden="1"/>
    </xf>
    <xf numFmtId="0" fontId="4" fillId="0" borderId="16" xfId="1" applyNumberFormat="1" applyFont="1" applyFill="1" applyBorder="1" applyAlignment="1" applyProtection="1">
      <alignment horizontal="left" wrapText="1"/>
      <protection hidden="1"/>
    </xf>
    <xf numFmtId="0" fontId="4" fillId="0" borderId="17" xfId="1" applyNumberFormat="1" applyFont="1" applyFill="1" applyBorder="1" applyAlignment="1" applyProtection="1">
      <alignment horizontal="left" wrapText="1"/>
      <protection hidden="1"/>
    </xf>
    <xf numFmtId="166" fontId="4" fillId="0" borderId="1" xfId="1" applyNumberFormat="1" applyFont="1" applyFill="1" applyBorder="1" applyAlignment="1" applyProtection="1">
      <protection hidden="1"/>
    </xf>
    <xf numFmtId="167" fontId="4" fillId="0" borderId="1" xfId="1" applyNumberFormat="1" applyFont="1" applyFill="1" applyBorder="1" applyAlignment="1" applyProtection="1">
      <alignment horizontal="right" wrapText="1"/>
      <protection hidden="1"/>
    </xf>
    <xf numFmtId="165" fontId="4" fillId="0" borderId="1" xfId="1" applyNumberFormat="1" applyFont="1" applyFill="1" applyBorder="1" applyAlignment="1" applyProtection="1">
      <alignment horizontal="right" wrapText="1"/>
      <protection hidden="1"/>
    </xf>
    <xf numFmtId="165" fontId="4" fillId="0" borderId="1" xfId="1" applyNumberFormat="1" applyFont="1" applyFill="1" applyBorder="1" applyAlignment="1" applyProtection="1">
      <alignment wrapText="1"/>
      <protection hidden="1"/>
    </xf>
    <xf numFmtId="168" fontId="4" fillId="0" borderId="1" xfId="1" applyNumberFormat="1" applyFont="1" applyFill="1" applyBorder="1" applyAlignment="1" applyProtection="1">
      <alignment wrapText="1"/>
      <protection hidden="1"/>
    </xf>
    <xf numFmtId="3" fontId="4" fillId="0" borderId="1" xfId="1" applyNumberFormat="1" applyFont="1" applyFill="1" applyBorder="1" applyAlignment="1" applyProtection="1">
      <protection hidden="1"/>
    </xf>
    <xf numFmtId="3" fontId="23" fillId="0" borderId="1" xfId="1" applyNumberFormat="1" applyFont="1" applyFill="1" applyBorder="1" applyAlignment="1" applyProtection="1">
      <protection hidden="1"/>
    </xf>
    <xf numFmtId="169" fontId="4" fillId="0" borderId="14" xfId="1" applyNumberFormat="1" applyFont="1" applyFill="1" applyBorder="1" applyAlignment="1" applyProtection="1">
      <protection hidden="1"/>
    </xf>
    <xf numFmtId="3" fontId="4" fillId="0" borderId="1" xfId="1" applyNumberFormat="1" applyFont="1" applyFill="1" applyBorder="1" applyAlignment="1" applyProtection="1">
      <protection hidden="1"/>
    </xf>
    <xf numFmtId="0" fontId="25" fillId="0" borderId="15" xfId="1" applyNumberFormat="1" applyFont="1" applyFill="1" applyBorder="1" applyAlignment="1" applyProtection="1">
      <alignment horizontal="left" wrapText="1"/>
      <protection hidden="1"/>
    </xf>
    <xf numFmtId="0" fontId="25" fillId="0" borderId="16" xfId="1" applyNumberFormat="1" applyFont="1" applyFill="1" applyBorder="1" applyAlignment="1" applyProtection="1">
      <alignment horizontal="left" wrapText="1"/>
      <protection hidden="1"/>
    </xf>
    <xf numFmtId="0" fontId="25" fillId="0" borderId="17" xfId="1" applyNumberFormat="1" applyFont="1" applyFill="1" applyBorder="1" applyAlignment="1" applyProtection="1">
      <alignment horizontal="left" wrapText="1"/>
      <protection hidden="1"/>
    </xf>
    <xf numFmtId="169" fontId="5" fillId="2" borderId="14" xfId="1" applyNumberFormat="1" applyFont="1" applyFill="1" applyBorder="1" applyAlignment="1" applyProtection="1">
      <protection hidden="1"/>
    </xf>
    <xf numFmtId="0" fontId="11" fillId="2" borderId="0" xfId="1" applyFill="1"/>
    <xf numFmtId="0" fontId="22" fillId="0" borderId="0" xfId="1" applyFont="1" applyFill="1" applyBorder="1" applyAlignment="1" applyProtection="1">
      <alignment horizontal="justify" vertical="justify"/>
      <protection hidden="1"/>
    </xf>
    <xf numFmtId="0" fontId="21" fillId="2" borderId="0" xfId="1" applyFont="1" applyFill="1" applyBorder="1" applyAlignment="1" applyProtection="1">
      <alignment horizontal="justify" vertical="justify"/>
      <protection hidden="1"/>
    </xf>
    <xf numFmtId="0" fontId="5" fillId="2" borderId="15" xfId="1" applyNumberFormat="1" applyFont="1" applyFill="1" applyBorder="1" applyAlignment="1" applyProtection="1">
      <alignment horizontal="left" wrapText="1"/>
      <protection hidden="1"/>
    </xf>
    <xf numFmtId="0" fontId="5" fillId="2" borderId="16" xfId="1" applyNumberFormat="1" applyFont="1" applyFill="1" applyBorder="1" applyAlignment="1" applyProtection="1">
      <alignment horizontal="left" wrapText="1"/>
      <protection hidden="1"/>
    </xf>
    <xf numFmtId="0" fontId="5" fillId="2" borderId="17" xfId="1" applyNumberFormat="1" applyFont="1" applyFill="1" applyBorder="1" applyAlignment="1" applyProtection="1">
      <alignment horizontal="left" wrapText="1"/>
      <protection hidden="1"/>
    </xf>
    <xf numFmtId="166" fontId="5" fillId="2" borderId="1" xfId="1" applyNumberFormat="1" applyFont="1" applyFill="1" applyBorder="1" applyAlignment="1" applyProtection="1">
      <protection hidden="1"/>
    </xf>
    <xf numFmtId="167" fontId="5" fillId="2" borderId="1" xfId="1" applyNumberFormat="1" applyFont="1" applyFill="1" applyBorder="1" applyAlignment="1" applyProtection="1">
      <alignment horizontal="right" wrapText="1"/>
      <protection hidden="1"/>
    </xf>
    <xf numFmtId="165" fontId="5" fillId="2" borderId="1" xfId="1" applyNumberFormat="1" applyFont="1" applyFill="1" applyBorder="1" applyAlignment="1" applyProtection="1">
      <alignment horizontal="right" wrapText="1"/>
      <protection hidden="1"/>
    </xf>
    <xf numFmtId="165" fontId="5" fillId="2" borderId="1" xfId="1" applyNumberFormat="1" applyFont="1" applyFill="1" applyBorder="1" applyAlignment="1" applyProtection="1">
      <alignment wrapText="1"/>
      <protection hidden="1"/>
    </xf>
    <xf numFmtId="168" fontId="5" fillId="2" borderId="1" xfId="1" applyNumberFormat="1" applyFont="1" applyFill="1" applyBorder="1" applyAlignment="1" applyProtection="1">
      <alignment wrapText="1"/>
      <protection hidden="1"/>
    </xf>
    <xf numFmtId="3" fontId="5" fillId="2" borderId="1" xfId="1" applyNumberFormat="1" applyFont="1" applyFill="1" applyBorder="1" applyAlignment="1" applyProtection="1">
      <protection hidden="1"/>
    </xf>
    <xf numFmtId="3" fontId="24" fillId="2" borderId="1" xfId="1" applyNumberFormat="1" applyFont="1" applyFill="1" applyBorder="1" applyAlignment="1" applyProtection="1">
      <protection hidden="1"/>
    </xf>
    <xf numFmtId="0" fontId="26" fillId="2" borderId="0" xfId="1" applyFont="1" applyFill="1"/>
    <xf numFmtId="0" fontId="26" fillId="3" borderId="0" xfId="1" applyFont="1" applyFill="1"/>
    <xf numFmtId="0" fontId="22" fillId="2" borderId="0" xfId="1" applyFont="1" applyFill="1" applyBorder="1" applyAlignment="1" applyProtection="1">
      <alignment horizontal="justify" vertical="justify"/>
      <protection hidden="1"/>
    </xf>
    <xf numFmtId="0" fontId="4" fillId="2" borderId="15" xfId="1" applyNumberFormat="1" applyFont="1" applyFill="1" applyBorder="1" applyAlignment="1" applyProtection="1">
      <alignment horizontal="left" wrapText="1"/>
      <protection hidden="1"/>
    </xf>
    <xf numFmtId="0" fontId="4" fillId="2" borderId="16" xfId="1" applyNumberFormat="1" applyFont="1" applyFill="1" applyBorder="1" applyAlignment="1" applyProtection="1">
      <alignment horizontal="left" wrapText="1"/>
      <protection hidden="1"/>
    </xf>
    <xf numFmtId="0" fontId="4" fillId="2" borderId="17" xfId="1" applyNumberFormat="1" applyFont="1" applyFill="1" applyBorder="1" applyAlignment="1" applyProtection="1">
      <alignment horizontal="left" wrapText="1"/>
      <protection hidden="1"/>
    </xf>
    <xf numFmtId="166" fontId="4" fillId="2" borderId="1" xfId="1" applyNumberFormat="1" applyFont="1" applyFill="1" applyBorder="1" applyAlignment="1" applyProtection="1">
      <protection hidden="1"/>
    </xf>
    <xf numFmtId="167" fontId="4" fillId="2" borderId="1" xfId="1" applyNumberFormat="1" applyFont="1" applyFill="1" applyBorder="1" applyAlignment="1" applyProtection="1">
      <alignment horizontal="right" wrapText="1"/>
      <protection hidden="1"/>
    </xf>
    <xf numFmtId="165" fontId="4" fillId="2" borderId="1" xfId="1" applyNumberFormat="1" applyFont="1" applyFill="1" applyBorder="1" applyAlignment="1" applyProtection="1">
      <alignment horizontal="right" wrapText="1"/>
      <protection hidden="1"/>
    </xf>
    <xf numFmtId="165" fontId="4" fillId="2" borderId="1" xfId="1" applyNumberFormat="1" applyFont="1" applyFill="1" applyBorder="1" applyAlignment="1" applyProtection="1">
      <alignment wrapText="1"/>
      <protection hidden="1"/>
    </xf>
    <xf numFmtId="168" fontId="4" fillId="2" borderId="1" xfId="1" applyNumberFormat="1" applyFont="1" applyFill="1" applyBorder="1" applyAlignment="1" applyProtection="1">
      <alignment wrapText="1"/>
      <protection hidden="1"/>
    </xf>
    <xf numFmtId="3" fontId="4" fillId="2" borderId="1" xfId="1" applyNumberFormat="1" applyFont="1" applyFill="1" applyBorder="1" applyAlignment="1" applyProtection="1">
      <protection hidden="1"/>
    </xf>
    <xf numFmtId="3" fontId="23" fillId="2" borderId="1" xfId="1" applyNumberFormat="1" applyFont="1" applyFill="1" applyBorder="1" applyAlignment="1" applyProtection="1">
      <protection hidden="1"/>
    </xf>
    <xf numFmtId="169" fontId="4" fillId="2" borderId="14" xfId="1" applyNumberFormat="1" applyFont="1" applyFill="1" applyBorder="1" applyAlignment="1" applyProtection="1">
      <protection hidden="1"/>
    </xf>
    <xf numFmtId="0" fontId="11" fillId="3" borderId="0" xfId="1" applyFill="1"/>
    <xf numFmtId="0" fontId="27" fillId="0" borderId="1" xfId="4" applyFont="1" applyBorder="1" applyAlignment="1">
      <alignment horizontal="left" wrapText="1"/>
    </xf>
    <xf numFmtId="0" fontId="28" fillId="0" borderId="1" xfId="4" applyFont="1" applyBorder="1" applyAlignment="1">
      <alignment horizontal="left" wrapText="1"/>
    </xf>
    <xf numFmtId="165" fontId="5" fillId="0" borderId="15" xfId="1" applyNumberFormat="1" applyFont="1" applyFill="1" applyBorder="1" applyAlignment="1" applyProtection="1">
      <alignment horizontal="left" wrapText="1"/>
      <protection hidden="1"/>
    </xf>
    <xf numFmtId="165" fontId="5" fillId="0" borderId="16" xfId="1" applyNumberFormat="1" applyFont="1" applyFill="1" applyBorder="1" applyAlignment="1" applyProtection="1">
      <alignment horizontal="left" wrapText="1"/>
      <protection hidden="1"/>
    </xf>
    <xf numFmtId="165" fontId="5" fillId="0" borderId="17" xfId="1" applyNumberFormat="1" applyFont="1" applyFill="1" applyBorder="1" applyAlignment="1" applyProtection="1">
      <alignment horizontal="left" wrapText="1"/>
      <protection hidden="1"/>
    </xf>
    <xf numFmtId="0" fontId="29" fillId="0" borderId="15" xfId="1" applyNumberFormat="1" applyFont="1" applyFill="1" applyBorder="1" applyAlignment="1" applyProtection="1">
      <alignment horizontal="left" wrapText="1"/>
      <protection hidden="1"/>
    </xf>
    <xf numFmtId="0" fontId="29" fillId="0" borderId="16" xfId="1" applyNumberFormat="1" applyFont="1" applyFill="1" applyBorder="1" applyAlignment="1" applyProtection="1">
      <alignment horizontal="left" wrapText="1"/>
      <protection hidden="1"/>
    </xf>
    <xf numFmtId="0" fontId="29" fillId="0" borderId="17" xfId="1" applyNumberFormat="1" applyFont="1" applyFill="1" applyBorder="1" applyAlignment="1" applyProtection="1">
      <alignment horizontal="left" wrapText="1"/>
      <protection hidden="1"/>
    </xf>
    <xf numFmtId="0" fontId="30" fillId="0" borderId="15" xfId="1" applyNumberFormat="1" applyFont="1" applyFill="1" applyBorder="1" applyAlignment="1" applyProtection="1">
      <alignment horizontal="left" wrapText="1"/>
      <protection hidden="1"/>
    </xf>
    <xf numFmtId="0" fontId="30" fillId="0" borderId="16" xfId="1" applyNumberFormat="1" applyFont="1" applyFill="1" applyBorder="1" applyAlignment="1" applyProtection="1">
      <alignment horizontal="left" wrapText="1"/>
      <protection hidden="1"/>
    </xf>
    <xf numFmtId="0" fontId="30" fillId="0" borderId="17" xfId="1" applyNumberFormat="1" applyFont="1" applyFill="1" applyBorder="1" applyAlignment="1" applyProtection="1">
      <alignment horizontal="left" wrapText="1"/>
      <protection hidden="1"/>
    </xf>
    <xf numFmtId="0" fontId="31" fillId="0" borderId="15" xfId="4" applyFont="1" applyBorder="1" applyAlignment="1">
      <alignment horizontal="left" wrapText="1"/>
    </xf>
    <xf numFmtId="0" fontId="31" fillId="0" borderId="16" xfId="4" applyFont="1" applyBorder="1" applyAlignment="1">
      <alignment horizontal="left" wrapText="1"/>
    </xf>
    <xf numFmtId="0" fontId="31" fillId="0" borderId="17" xfId="4" applyFont="1" applyBorder="1" applyAlignment="1">
      <alignment horizontal="left" wrapText="1"/>
    </xf>
    <xf numFmtId="0" fontId="32" fillId="0" borderId="15" xfId="4" applyFont="1" applyBorder="1" applyAlignment="1">
      <alignment horizontal="left" vertical="top" wrapText="1"/>
    </xf>
    <xf numFmtId="0" fontId="32" fillId="0" borderId="16" xfId="4" applyFont="1" applyBorder="1" applyAlignment="1">
      <alignment horizontal="left" vertical="top" wrapText="1"/>
    </xf>
    <xf numFmtId="0" fontId="32" fillId="0" borderId="17" xfId="4" applyFont="1" applyBorder="1" applyAlignment="1">
      <alignment horizontal="left" vertical="top" wrapText="1"/>
    </xf>
    <xf numFmtId="166" fontId="4" fillId="0" borderId="2" xfId="1" applyNumberFormat="1" applyFont="1" applyFill="1" applyBorder="1" applyAlignment="1" applyProtection="1">
      <protection hidden="1"/>
    </xf>
    <xf numFmtId="167" fontId="5" fillId="0" borderId="2" xfId="1" applyNumberFormat="1" applyFont="1" applyFill="1" applyBorder="1" applyAlignment="1" applyProtection="1">
      <alignment horizontal="right" wrapText="1"/>
      <protection hidden="1"/>
    </xf>
    <xf numFmtId="165" fontId="4" fillId="0" borderId="2" xfId="1" applyNumberFormat="1" applyFont="1" applyFill="1" applyBorder="1" applyAlignment="1" applyProtection="1">
      <alignment horizontal="right" wrapText="1"/>
      <protection hidden="1"/>
    </xf>
    <xf numFmtId="165" fontId="4" fillId="0" borderId="2" xfId="1" applyNumberFormat="1" applyFont="1" applyFill="1" applyBorder="1" applyAlignment="1" applyProtection="1">
      <alignment wrapText="1"/>
      <protection hidden="1"/>
    </xf>
    <xf numFmtId="168" fontId="4" fillId="0" borderId="2" xfId="1" applyNumberFormat="1" applyFont="1" applyFill="1" applyBorder="1" applyAlignment="1" applyProtection="1">
      <alignment wrapText="1"/>
      <protection hidden="1"/>
    </xf>
    <xf numFmtId="3" fontId="4" fillId="0" borderId="2" xfId="1" applyNumberFormat="1" applyFont="1" applyFill="1" applyBorder="1" applyAlignment="1" applyProtection="1">
      <protection hidden="1"/>
    </xf>
    <xf numFmtId="3" fontId="23" fillId="0" borderId="2" xfId="1" applyNumberFormat="1" applyFont="1" applyFill="1" applyBorder="1" applyAlignment="1" applyProtection="1">
      <protection hidden="1"/>
    </xf>
    <xf numFmtId="169" fontId="4" fillId="0" borderId="18" xfId="1" applyNumberFormat="1" applyFont="1" applyFill="1" applyBorder="1" applyAlignment="1" applyProtection="1">
      <protection hidden="1"/>
    </xf>
    <xf numFmtId="166" fontId="5" fillId="0" borderId="2" xfId="1" applyNumberFormat="1" applyFont="1" applyFill="1" applyBorder="1" applyAlignment="1" applyProtection="1">
      <protection hidden="1"/>
    </xf>
    <xf numFmtId="165" fontId="5" fillId="0" borderId="2" xfId="1" applyNumberFormat="1" applyFont="1" applyFill="1" applyBorder="1" applyAlignment="1" applyProtection="1">
      <alignment horizontal="right" wrapText="1"/>
      <protection hidden="1"/>
    </xf>
    <xf numFmtId="169" fontId="5" fillId="0" borderId="18" xfId="1" applyNumberFormat="1" applyFont="1" applyFill="1" applyBorder="1" applyAlignment="1" applyProtection="1">
      <protection hidden="1"/>
    </xf>
    <xf numFmtId="169" fontId="5" fillId="0" borderId="2" xfId="1" applyNumberFormat="1" applyFont="1" applyFill="1" applyBorder="1" applyAlignment="1" applyProtection="1">
      <protection hidden="1"/>
    </xf>
    <xf numFmtId="167" fontId="4" fillId="0" borderId="2" xfId="1" applyNumberFormat="1" applyFont="1" applyFill="1" applyBorder="1" applyAlignment="1" applyProtection="1">
      <alignment horizontal="right" wrapText="1"/>
      <protection hidden="1"/>
    </xf>
    <xf numFmtId="169" fontId="4" fillId="0" borderId="2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0" fontId="5" fillId="0" borderId="2" xfId="1" applyNumberFormat="1" applyFont="1" applyFill="1" applyBorder="1" applyAlignment="1" applyProtection="1">
      <alignment horizontal="right"/>
      <protection hidden="1"/>
    </xf>
    <xf numFmtId="0" fontId="4" fillId="0" borderId="19" xfId="1" applyNumberFormat="1" applyFont="1" applyFill="1" applyBorder="1" applyAlignment="1" applyProtection="1">
      <alignment horizontal="left"/>
      <protection hidden="1"/>
    </xf>
    <xf numFmtId="0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20" xfId="1" applyNumberFormat="1" applyFont="1" applyFill="1" applyBorder="1" applyAlignment="1" applyProtection="1">
      <protection hidden="1"/>
    </xf>
    <xf numFmtId="0" fontId="11" fillId="0" borderId="1" xfId="1" applyFill="1" applyBorder="1" applyAlignment="1">
      <alignment horizontal="right"/>
    </xf>
    <xf numFmtId="0" fontId="5" fillId="0" borderId="20" xfId="1" applyNumberFormat="1" applyFont="1" applyFill="1" applyBorder="1" applyAlignment="1" applyProtection="1">
      <alignment horizontal="right"/>
      <protection hidden="1"/>
    </xf>
    <xf numFmtId="3" fontId="5" fillId="0" borderId="20" xfId="1" applyNumberFormat="1" applyFont="1" applyFill="1" applyBorder="1" applyAlignment="1" applyProtection="1">
      <alignment wrapText="1"/>
      <protection hidden="1"/>
    </xf>
    <xf numFmtId="3" fontId="5" fillId="0" borderId="20" xfId="1" applyNumberFormat="1" applyFont="1" applyFill="1" applyBorder="1" applyAlignment="1" applyProtection="1">
      <protection hidden="1"/>
    </xf>
    <xf numFmtId="3" fontId="24" fillId="0" borderId="20" xfId="1" applyNumberFormat="1" applyFont="1" applyFill="1" applyBorder="1" applyAlignment="1" applyProtection="1">
      <protection hidden="1"/>
    </xf>
    <xf numFmtId="4" fontId="5" fillId="0" borderId="21" xfId="1" applyNumberFormat="1" applyFont="1" applyFill="1" applyBorder="1" applyAlignment="1" applyProtection="1">
      <protection hidden="1"/>
    </xf>
    <xf numFmtId="0" fontId="11" fillId="0" borderId="0" xfId="1" applyAlignment="1">
      <alignment horizontal="justify" vertical="justify"/>
    </xf>
    <xf numFmtId="0" fontId="11" fillId="0" borderId="0" xfId="1" applyFill="1" applyAlignment="1">
      <alignment horizontal="justify" vertical="justify"/>
    </xf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11" fillId="0" borderId="0" xfId="1" applyAlignment="1">
      <alignment horizontal="right"/>
    </xf>
    <xf numFmtId="0" fontId="33" fillId="0" borderId="0" xfId="1" applyNumberFormat="1" applyFont="1" applyFill="1" applyAlignment="1" applyProtection="1">
      <protection hidden="1"/>
    </xf>
    <xf numFmtId="0" fontId="22" fillId="0" borderId="0" xfId="1" applyFont="1" applyFill="1" applyAlignment="1" applyProtection="1">
      <alignment horizontal="justify" vertical="justify"/>
      <protection hidden="1"/>
    </xf>
    <xf numFmtId="0" fontId="5" fillId="0" borderId="11" xfId="1" applyNumberFormat="1" applyFont="1" applyFill="1" applyBorder="1" applyAlignment="1" applyProtection="1">
      <alignment horizontal="justify" vertical="justify"/>
      <protection hidden="1"/>
    </xf>
    <xf numFmtId="0" fontId="5" fillId="0" borderId="12" xfId="1" applyNumberFormat="1" applyFont="1" applyFill="1" applyBorder="1" applyAlignment="1" applyProtection="1">
      <alignment horizontal="justify" vertical="justify"/>
      <protection hidden="1"/>
    </xf>
    <xf numFmtId="0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1" applyNumberFormat="1" applyFont="1" applyFill="1" applyBorder="1" applyAlignment="1" applyProtection="1">
      <alignment horizontal="right" vertical="center" wrapText="1"/>
      <protection hidden="1"/>
    </xf>
    <xf numFmtId="0" fontId="2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5" xfId="1" applyNumberFormat="1" applyFont="1" applyFill="1" applyBorder="1" applyAlignment="1" applyProtection="1">
      <alignment horizontal="left" wrapText="1"/>
      <protection hidden="1"/>
    </xf>
    <xf numFmtId="165" fontId="4" fillId="0" borderId="16" xfId="1" applyNumberFormat="1" applyFont="1" applyFill="1" applyBorder="1" applyAlignment="1" applyProtection="1">
      <alignment horizontal="left" wrapText="1"/>
      <protection hidden="1"/>
    </xf>
    <xf numFmtId="165" fontId="4" fillId="0" borderId="17" xfId="1" applyNumberFormat="1" applyFont="1" applyFill="1" applyBorder="1" applyAlignment="1" applyProtection="1">
      <alignment horizontal="left" wrapText="1"/>
      <protection hidden="1"/>
    </xf>
    <xf numFmtId="1" fontId="5" fillId="2" borderId="1" xfId="1" applyNumberFormat="1" applyFont="1" applyFill="1" applyBorder="1" applyAlignment="1" applyProtection="1">
      <alignment horizontal="right" wrapText="1"/>
      <protection hidden="1"/>
    </xf>
    <xf numFmtId="1" fontId="4" fillId="2" borderId="1" xfId="1" applyNumberFormat="1" applyFont="1" applyFill="1" applyBorder="1" applyAlignment="1" applyProtection="1">
      <alignment horizontal="right" wrapText="1"/>
      <protection hidden="1"/>
    </xf>
    <xf numFmtId="165" fontId="5" fillId="2" borderId="15" xfId="1" applyNumberFormat="1" applyFont="1" applyFill="1" applyBorder="1" applyAlignment="1" applyProtection="1">
      <alignment horizontal="left" wrapText="1"/>
      <protection hidden="1"/>
    </xf>
    <xf numFmtId="165" fontId="5" fillId="2" borderId="16" xfId="1" applyNumberFormat="1" applyFont="1" applyFill="1" applyBorder="1" applyAlignment="1" applyProtection="1">
      <alignment horizontal="left" wrapText="1"/>
      <protection hidden="1"/>
    </xf>
    <xf numFmtId="165" fontId="5" fillId="2" borderId="17" xfId="1" applyNumberFormat="1" applyFont="1" applyFill="1" applyBorder="1" applyAlignment="1" applyProtection="1">
      <alignment horizontal="left" wrapText="1"/>
      <protection hidden="1"/>
    </xf>
    <xf numFmtId="165" fontId="4" fillId="2" borderId="6" xfId="1" applyNumberFormat="1" applyFont="1" applyFill="1" applyBorder="1" applyAlignment="1" applyProtection="1">
      <alignment horizontal="left" wrapText="1"/>
      <protection hidden="1"/>
    </xf>
    <xf numFmtId="165" fontId="4" fillId="2" borderId="1" xfId="1" applyNumberFormat="1" applyFont="1" applyFill="1" applyBorder="1" applyAlignment="1" applyProtection="1">
      <alignment horizontal="left" wrapText="1"/>
      <protection hidden="1"/>
    </xf>
    <xf numFmtId="3" fontId="4" fillId="2" borderId="1" xfId="1" applyNumberFormat="1" applyFont="1" applyFill="1" applyBorder="1" applyAlignment="1" applyProtection="1">
      <protection hidden="1"/>
    </xf>
    <xf numFmtId="0" fontId="4" fillId="2" borderId="1" xfId="1" applyFont="1" applyFill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right"/>
    </xf>
    <xf numFmtId="49" fontId="4" fillId="2" borderId="1" xfId="1" applyNumberFormat="1" applyFont="1" applyFill="1" applyBorder="1"/>
    <xf numFmtId="0" fontId="4" fillId="2" borderId="1" xfId="1" applyFont="1" applyFill="1" applyBorder="1"/>
    <xf numFmtId="2" fontId="4" fillId="2" borderId="1" xfId="1" applyNumberFormat="1" applyFont="1" applyFill="1" applyBorder="1"/>
    <xf numFmtId="0" fontId="4" fillId="2" borderId="1" xfId="1" applyNumberFormat="1" applyFont="1" applyFill="1" applyBorder="1" applyAlignment="1" applyProtection="1">
      <alignment horizontal="left" wrapText="1"/>
      <protection hidden="1"/>
    </xf>
    <xf numFmtId="0" fontId="32" fillId="0" borderId="1" xfId="4" applyFont="1" applyBorder="1" applyAlignment="1">
      <alignment horizontal="left" vertical="top" wrapText="1"/>
    </xf>
    <xf numFmtId="0" fontId="31" fillId="2" borderId="1" xfId="4" applyFont="1" applyFill="1" applyBorder="1" applyAlignment="1">
      <alignment horizontal="left" wrapText="1"/>
    </xf>
    <xf numFmtId="165" fontId="4" fillId="2" borderId="15" xfId="1" applyNumberFormat="1" applyFont="1" applyFill="1" applyBorder="1" applyAlignment="1" applyProtection="1">
      <alignment horizontal="left" wrapText="1"/>
      <protection hidden="1"/>
    </xf>
    <xf numFmtId="165" fontId="4" fillId="2" borderId="16" xfId="1" applyNumberFormat="1" applyFont="1" applyFill="1" applyBorder="1" applyAlignment="1" applyProtection="1">
      <alignment horizontal="left" wrapText="1"/>
      <protection hidden="1"/>
    </xf>
    <xf numFmtId="165" fontId="4" fillId="2" borderId="17" xfId="1" applyNumberFormat="1" applyFont="1" applyFill="1" applyBorder="1" applyAlignment="1" applyProtection="1">
      <alignment horizontal="left" wrapText="1"/>
      <protection hidden="1"/>
    </xf>
    <xf numFmtId="165" fontId="4" fillId="2" borderId="2" xfId="1" applyNumberFormat="1" applyFont="1" applyFill="1" applyBorder="1" applyAlignment="1" applyProtection="1">
      <alignment wrapText="1"/>
      <protection hidden="1"/>
    </xf>
    <xf numFmtId="166" fontId="4" fillId="2" borderId="2" xfId="1" applyNumberFormat="1" applyFont="1" applyFill="1" applyBorder="1" applyAlignment="1" applyProtection="1">
      <protection hidden="1"/>
    </xf>
    <xf numFmtId="167" fontId="4" fillId="2" borderId="2" xfId="1" applyNumberFormat="1" applyFont="1" applyFill="1" applyBorder="1" applyAlignment="1" applyProtection="1">
      <alignment horizontal="right" wrapText="1"/>
      <protection hidden="1"/>
    </xf>
    <xf numFmtId="165" fontId="4" fillId="2" borderId="2" xfId="1" applyNumberFormat="1" applyFont="1" applyFill="1" applyBorder="1" applyAlignment="1" applyProtection="1">
      <alignment horizontal="right" wrapText="1"/>
      <protection hidden="1"/>
    </xf>
    <xf numFmtId="168" fontId="4" fillId="2" borderId="2" xfId="1" applyNumberFormat="1" applyFont="1" applyFill="1" applyBorder="1" applyAlignment="1" applyProtection="1">
      <alignment wrapText="1"/>
      <protection hidden="1"/>
    </xf>
    <xf numFmtId="3" fontId="4" fillId="2" borderId="2" xfId="1" applyNumberFormat="1" applyFont="1" applyFill="1" applyBorder="1" applyAlignment="1" applyProtection="1">
      <protection hidden="1"/>
    </xf>
    <xf numFmtId="3" fontId="23" fillId="2" borderId="2" xfId="1" applyNumberFormat="1" applyFont="1" applyFill="1" applyBorder="1" applyAlignment="1" applyProtection="1">
      <protection hidden="1"/>
    </xf>
    <xf numFmtId="169" fontId="4" fillId="2" borderId="18" xfId="1" applyNumberFormat="1" applyFont="1" applyFill="1" applyBorder="1" applyAlignment="1" applyProtection="1">
      <protection hidden="1"/>
    </xf>
    <xf numFmtId="165" fontId="5" fillId="2" borderId="2" xfId="1" applyNumberFormat="1" applyFont="1" applyFill="1" applyBorder="1" applyAlignment="1" applyProtection="1">
      <alignment wrapText="1"/>
      <protection hidden="1"/>
    </xf>
    <xf numFmtId="166" fontId="5" fillId="2" borderId="2" xfId="1" applyNumberFormat="1" applyFont="1" applyFill="1" applyBorder="1" applyAlignment="1" applyProtection="1">
      <protection hidden="1"/>
    </xf>
    <xf numFmtId="167" fontId="5" fillId="2" borderId="2" xfId="1" applyNumberFormat="1" applyFont="1" applyFill="1" applyBorder="1" applyAlignment="1" applyProtection="1">
      <alignment horizontal="right" wrapText="1"/>
      <protection hidden="1"/>
    </xf>
    <xf numFmtId="165" fontId="5" fillId="2" borderId="2" xfId="1" applyNumberFormat="1" applyFont="1" applyFill="1" applyBorder="1" applyAlignment="1" applyProtection="1">
      <alignment horizontal="right" wrapText="1"/>
      <protection hidden="1"/>
    </xf>
    <xf numFmtId="168" fontId="5" fillId="2" borderId="2" xfId="1" applyNumberFormat="1" applyFont="1" applyFill="1" applyBorder="1" applyAlignment="1" applyProtection="1">
      <alignment wrapText="1"/>
      <protection hidden="1"/>
    </xf>
    <xf numFmtId="3" fontId="5" fillId="2" borderId="2" xfId="1" applyNumberFormat="1" applyFont="1" applyFill="1" applyBorder="1" applyAlignment="1" applyProtection="1">
      <protection hidden="1"/>
    </xf>
    <xf numFmtId="3" fontId="24" fillId="2" borderId="2" xfId="1" applyNumberFormat="1" applyFont="1" applyFill="1" applyBorder="1" applyAlignment="1" applyProtection="1">
      <protection hidden="1"/>
    </xf>
    <xf numFmtId="169" fontId="5" fillId="2" borderId="18" xfId="1" applyNumberFormat="1" applyFont="1" applyFill="1" applyBorder="1" applyAlignment="1" applyProtection="1">
      <protection hidden="1"/>
    </xf>
    <xf numFmtId="0" fontId="22" fillId="2" borderId="0" xfId="1" applyFont="1" applyFill="1" applyAlignment="1" applyProtection="1">
      <alignment horizontal="justify" vertical="justify"/>
      <protection hidden="1"/>
    </xf>
    <xf numFmtId="0" fontId="5" fillId="2" borderId="22" xfId="1" applyNumberFormat="1" applyFont="1" applyFill="1" applyBorder="1" applyAlignment="1" applyProtection="1">
      <alignment horizontal="left"/>
      <protection hidden="1"/>
    </xf>
    <xf numFmtId="0" fontId="4" fillId="2" borderId="23" xfId="1" applyNumberFormat="1" applyFont="1" applyFill="1" applyBorder="1" applyAlignment="1" applyProtection="1">
      <alignment horizontal="left"/>
      <protection hidden="1"/>
    </xf>
    <xf numFmtId="0" fontId="4" fillId="2" borderId="24" xfId="1" applyNumberFormat="1" applyFont="1" applyFill="1" applyBorder="1" applyAlignment="1" applyProtection="1">
      <alignment horizontal="left"/>
      <protection hidden="1"/>
    </xf>
    <xf numFmtId="0" fontId="4" fillId="2" borderId="20" xfId="1" applyNumberFormat="1" applyFont="1" applyFill="1" applyBorder="1" applyAlignment="1" applyProtection="1">
      <protection hidden="1"/>
    </xf>
    <xf numFmtId="0" fontId="4" fillId="2" borderId="20" xfId="1" applyNumberFormat="1" applyFont="1" applyFill="1" applyBorder="1" applyAlignment="1" applyProtection="1">
      <alignment horizontal="right"/>
      <protection hidden="1"/>
    </xf>
    <xf numFmtId="3" fontId="4" fillId="2" borderId="20" xfId="1" applyNumberFormat="1" applyFont="1" applyFill="1" applyBorder="1" applyAlignment="1" applyProtection="1">
      <alignment wrapText="1"/>
      <protection hidden="1"/>
    </xf>
    <xf numFmtId="3" fontId="5" fillId="2" borderId="20" xfId="1" applyNumberFormat="1" applyFont="1" applyFill="1" applyBorder="1" applyAlignment="1" applyProtection="1">
      <protection hidden="1"/>
    </xf>
    <xf numFmtId="3" fontId="24" fillId="2" borderId="20" xfId="1" applyNumberFormat="1" applyFont="1" applyFill="1" applyBorder="1" applyAlignment="1" applyProtection="1">
      <protection hidden="1"/>
    </xf>
    <xf numFmtId="4" fontId="5" fillId="2" borderId="21" xfId="1" applyNumberFormat="1" applyFont="1" applyFill="1" applyBorder="1" applyAlignment="1" applyProtection="1">
      <protection hidden="1"/>
    </xf>
    <xf numFmtId="0" fontId="2" fillId="2" borderId="0" xfId="1" applyNumberFormat="1" applyFont="1" applyFill="1" applyAlignment="1" applyProtection="1">
      <alignment horizontal="justify" vertical="justify"/>
      <protection hidden="1"/>
    </xf>
    <xf numFmtId="0" fontId="2" fillId="2" borderId="0" xfId="1" applyNumberFormat="1" applyFont="1" applyFill="1" applyAlignment="1" applyProtection="1">
      <protection hidden="1"/>
    </xf>
    <xf numFmtId="0" fontId="2" fillId="2" borderId="0" xfId="1" applyNumberFormat="1" applyFont="1" applyFill="1" applyAlignment="1" applyProtection="1">
      <alignment horizontal="right"/>
      <protection hidden="1"/>
    </xf>
    <xf numFmtId="3" fontId="34" fillId="2" borderId="0" xfId="1" applyNumberFormat="1" applyFont="1" applyFill="1" applyAlignment="1" applyProtection="1">
      <protection hidden="1"/>
    </xf>
    <xf numFmtId="3" fontId="3" fillId="2" borderId="0" xfId="1" applyNumberFormat="1" applyFont="1" applyFill="1" applyAlignment="1" applyProtection="1">
      <protection hidden="1"/>
    </xf>
    <xf numFmtId="0" fontId="11" fillId="2" borderId="0" xfId="1" applyNumberFormat="1" applyFont="1" applyFill="1" applyAlignment="1" applyProtection="1">
      <protection hidden="1"/>
    </xf>
    <xf numFmtId="0" fontId="11" fillId="2" borderId="0" xfId="1" applyFill="1" applyAlignment="1">
      <alignment horizontal="justify" vertical="justify"/>
    </xf>
    <xf numFmtId="0" fontId="11" fillId="2" borderId="0" xfId="1" applyFill="1" applyAlignment="1">
      <alignment horizontal="right"/>
    </xf>
  </cellXfs>
  <cellStyles count="5">
    <cellStyle name="Обычный" xfId="0" builtinId="0"/>
    <cellStyle name="Обычный 2" xfId="4"/>
    <cellStyle name="Обычный 2 2" xfId="1"/>
    <cellStyle name="Обычный 2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75" workbookViewId="0"/>
  </sheetViews>
  <sheetFormatPr defaultRowHeight="12.75" x14ac:dyDescent="0.2"/>
  <cols>
    <col min="1" max="1" width="35.28515625" customWidth="1"/>
    <col min="2" max="2" width="55.5703125" customWidth="1"/>
    <col min="3" max="3" width="18.85546875" customWidth="1"/>
    <col min="4" max="4" width="15.85546875" hidden="1" customWidth="1"/>
    <col min="5" max="5" width="16.140625" customWidth="1"/>
    <col min="6" max="6" width="17.5703125" customWidth="1"/>
  </cols>
  <sheetData>
    <row r="1" spans="1:6" ht="18.75" x14ac:dyDescent="0.3">
      <c r="C1" s="1" t="s">
        <v>0</v>
      </c>
      <c r="D1" s="1"/>
    </row>
    <row r="2" spans="1:6" ht="18.75" x14ac:dyDescent="0.3">
      <c r="C2" s="1" t="s">
        <v>46</v>
      </c>
      <c r="D2" s="1"/>
    </row>
    <row r="3" spans="1:6" ht="18.75" x14ac:dyDescent="0.3">
      <c r="C3" s="1" t="s">
        <v>47</v>
      </c>
      <c r="D3" s="1"/>
    </row>
    <row r="4" spans="1:6" ht="18.75" x14ac:dyDescent="0.3">
      <c r="C4" s="58" t="s">
        <v>168</v>
      </c>
      <c r="D4" s="1"/>
    </row>
    <row r="6" spans="1:6" ht="18.75" x14ac:dyDescent="0.3">
      <c r="A6" s="77" t="s">
        <v>41</v>
      </c>
      <c r="B6" s="78"/>
      <c r="C6" s="78"/>
      <c r="D6" s="78"/>
    </row>
    <row r="7" spans="1:6" ht="18.75" x14ac:dyDescent="0.3">
      <c r="A7" s="79" t="s">
        <v>139</v>
      </c>
      <c r="B7" s="79"/>
      <c r="C7" s="79"/>
      <c r="D7" s="79"/>
    </row>
    <row r="8" spans="1:6" ht="18.75" x14ac:dyDescent="0.3">
      <c r="A8" s="2"/>
      <c r="D8" s="3" t="s">
        <v>1</v>
      </c>
    </row>
    <row r="9" spans="1:6" ht="18.75" x14ac:dyDescent="0.3">
      <c r="A9" s="2"/>
    </row>
    <row r="10" spans="1:6" ht="150" x14ac:dyDescent="0.2">
      <c r="A10" s="4" t="s">
        <v>2</v>
      </c>
      <c r="B10" s="4" t="s">
        <v>3</v>
      </c>
      <c r="C10" s="4" t="s">
        <v>50</v>
      </c>
      <c r="D10" s="4" t="s">
        <v>49</v>
      </c>
      <c r="E10" s="4" t="s">
        <v>102</v>
      </c>
      <c r="F10" s="4" t="s">
        <v>138</v>
      </c>
    </row>
    <row r="11" spans="1:6" ht="56.25" x14ac:dyDescent="0.3">
      <c r="A11" s="4" t="s">
        <v>4</v>
      </c>
      <c r="B11" s="5" t="s">
        <v>5</v>
      </c>
      <c r="C11" s="44">
        <v>691844.16</v>
      </c>
      <c r="D11" s="44">
        <v>0</v>
      </c>
      <c r="E11" s="44">
        <v>0</v>
      </c>
      <c r="F11" s="44">
        <v>0</v>
      </c>
    </row>
    <row r="12" spans="1:6" ht="37.5" x14ac:dyDescent="0.3">
      <c r="A12" s="6" t="s">
        <v>6</v>
      </c>
      <c r="B12" s="7" t="s">
        <v>7</v>
      </c>
      <c r="C12" s="44">
        <f>C13+C17</f>
        <v>691844.16000000015</v>
      </c>
      <c r="D12" s="44" t="e">
        <f>D13+D17</f>
        <v>#REF!</v>
      </c>
      <c r="E12" s="44">
        <f>E13+E17</f>
        <v>0</v>
      </c>
      <c r="F12" s="44">
        <f>F13+F17</f>
        <v>0</v>
      </c>
    </row>
    <row r="13" spans="1:6" ht="18.75" x14ac:dyDescent="0.3">
      <c r="A13" s="6" t="s">
        <v>8</v>
      </c>
      <c r="B13" s="7" t="s">
        <v>9</v>
      </c>
      <c r="C13" s="44">
        <f t="shared" ref="C13:F15" si="0">C14</f>
        <v>-3876600</v>
      </c>
      <c r="D13" s="44">
        <f t="shared" si="0"/>
        <v>0</v>
      </c>
      <c r="E13" s="44">
        <f t="shared" si="0"/>
        <v>-3665600</v>
      </c>
      <c r="F13" s="44">
        <f t="shared" si="0"/>
        <v>-3865700</v>
      </c>
    </row>
    <row r="14" spans="1:6" ht="37.5" x14ac:dyDescent="0.3">
      <c r="A14" s="6" t="s">
        <v>10</v>
      </c>
      <c r="B14" s="7" t="s">
        <v>11</v>
      </c>
      <c r="C14" s="44">
        <f t="shared" si="0"/>
        <v>-3876600</v>
      </c>
      <c r="D14" s="44">
        <f t="shared" si="0"/>
        <v>0</v>
      </c>
      <c r="E14" s="44">
        <f t="shared" si="0"/>
        <v>-3665600</v>
      </c>
      <c r="F14" s="44">
        <f t="shared" si="0"/>
        <v>-3865700</v>
      </c>
    </row>
    <row r="15" spans="1:6" ht="37.5" x14ac:dyDescent="0.3">
      <c r="A15" s="6" t="s">
        <v>12</v>
      </c>
      <c r="B15" s="7" t="s">
        <v>13</v>
      </c>
      <c r="C15" s="44">
        <f t="shared" si="0"/>
        <v>-3876600</v>
      </c>
      <c r="D15" s="44">
        <f t="shared" si="0"/>
        <v>0</v>
      </c>
      <c r="E15" s="44">
        <f t="shared" si="0"/>
        <v>-3665600</v>
      </c>
      <c r="F15" s="44">
        <f t="shared" si="0"/>
        <v>-3865700</v>
      </c>
    </row>
    <row r="16" spans="1:6" ht="37.5" x14ac:dyDescent="0.3">
      <c r="A16" s="6" t="s">
        <v>14</v>
      </c>
      <c r="B16" s="7" t="s">
        <v>15</v>
      </c>
      <c r="C16" s="44">
        <f>-Прил2!C10</f>
        <v>-3876600</v>
      </c>
      <c r="D16" s="44">
        <f>-Прил2!D10</f>
        <v>0</v>
      </c>
      <c r="E16" s="44">
        <f>-Прил2!F10</f>
        <v>-3665600</v>
      </c>
      <c r="F16" s="44">
        <f>-Прил2!G10</f>
        <v>-3865700</v>
      </c>
    </row>
    <row r="17" spans="1:6" ht="18.75" x14ac:dyDescent="0.3">
      <c r="A17" s="6" t="s">
        <v>16</v>
      </c>
      <c r="B17" s="7" t="s">
        <v>17</v>
      </c>
      <c r="C17" s="44">
        <f t="shared" ref="C17:F19" si="1">C18</f>
        <v>4568444.16</v>
      </c>
      <c r="D17" s="44" t="e">
        <f t="shared" si="1"/>
        <v>#REF!</v>
      </c>
      <c r="E17" s="44">
        <f t="shared" si="1"/>
        <v>3665600</v>
      </c>
      <c r="F17" s="44">
        <f t="shared" si="1"/>
        <v>3865700</v>
      </c>
    </row>
    <row r="18" spans="1:6" ht="37.5" x14ac:dyDescent="0.3">
      <c r="A18" s="6" t="s">
        <v>18</v>
      </c>
      <c r="B18" s="7" t="s">
        <v>19</v>
      </c>
      <c r="C18" s="44">
        <f t="shared" si="1"/>
        <v>4568444.16</v>
      </c>
      <c r="D18" s="44" t="e">
        <f t="shared" si="1"/>
        <v>#REF!</v>
      </c>
      <c r="E18" s="44">
        <f t="shared" si="1"/>
        <v>3665600</v>
      </c>
      <c r="F18" s="44">
        <f t="shared" si="1"/>
        <v>3865700</v>
      </c>
    </row>
    <row r="19" spans="1:6" ht="37.5" x14ac:dyDescent="0.2">
      <c r="A19" s="6" t="s">
        <v>20</v>
      </c>
      <c r="B19" s="7" t="s">
        <v>21</v>
      </c>
      <c r="C19" s="45">
        <f t="shared" si="1"/>
        <v>4568444.16</v>
      </c>
      <c r="D19" s="45" t="e">
        <f t="shared" si="1"/>
        <v>#REF!</v>
      </c>
      <c r="E19" s="45">
        <f t="shared" si="1"/>
        <v>3665600</v>
      </c>
      <c r="F19" s="45">
        <f t="shared" si="1"/>
        <v>3865700</v>
      </c>
    </row>
    <row r="20" spans="1:6" ht="37.5" x14ac:dyDescent="0.2">
      <c r="A20" s="6" t="s">
        <v>22</v>
      </c>
      <c r="B20" s="7" t="s">
        <v>23</v>
      </c>
      <c r="C20" s="45">
        <f>Прил3!E32</f>
        <v>4568444.16</v>
      </c>
      <c r="D20" s="45" t="e">
        <f>Прил3!G32</f>
        <v>#REF!</v>
      </c>
      <c r="E20" s="45">
        <f>Прил3!H32</f>
        <v>3665600</v>
      </c>
      <c r="F20" s="45">
        <f>Прил3!I32</f>
        <v>3865700</v>
      </c>
    </row>
    <row r="21" spans="1:6" ht="18.75" x14ac:dyDescent="0.3">
      <c r="A21" s="8"/>
      <c r="B21" s="9"/>
      <c r="C21" s="10"/>
      <c r="D21" s="10"/>
    </row>
    <row r="22" spans="1:6" ht="18.75" x14ac:dyDescent="0.3">
      <c r="A22" s="8"/>
      <c r="B22" s="9"/>
      <c r="C22" s="10"/>
      <c r="D22" s="11"/>
    </row>
    <row r="23" spans="1:6" ht="18.75" x14ac:dyDescent="0.3">
      <c r="A23" s="8"/>
      <c r="B23" s="9"/>
      <c r="C23" s="10"/>
      <c r="D23" s="11"/>
    </row>
    <row r="24" spans="1:6" x14ac:dyDescent="0.2">
      <c r="C24" s="12"/>
      <c r="D24" s="12"/>
    </row>
    <row r="25" spans="1:6" x14ac:dyDescent="0.2">
      <c r="C25" s="12"/>
      <c r="D25" s="12"/>
    </row>
    <row r="26" spans="1:6" x14ac:dyDescent="0.2">
      <c r="C26" s="12"/>
      <c r="D26" s="12"/>
    </row>
    <row r="27" spans="1:6" x14ac:dyDescent="0.2">
      <c r="C27" s="12"/>
      <c r="D27" s="12"/>
    </row>
    <row r="28" spans="1:6" x14ac:dyDescent="0.2">
      <c r="C28" s="12"/>
      <c r="D28" s="12"/>
    </row>
    <row r="29" spans="1:6" x14ac:dyDescent="0.2">
      <c r="C29" s="12"/>
      <c r="D29" s="12"/>
    </row>
    <row r="30" spans="1:6" x14ac:dyDescent="0.2">
      <c r="C30" s="12"/>
      <c r="D30" s="12"/>
    </row>
    <row r="31" spans="1:6" x14ac:dyDescent="0.2">
      <c r="C31" s="12"/>
      <c r="D31" s="12"/>
    </row>
    <row r="32" spans="1:6" x14ac:dyDescent="0.2">
      <c r="C32" s="12"/>
      <c r="D32" s="12"/>
    </row>
    <row r="33" spans="3:4" x14ac:dyDescent="0.2">
      <c r="C33" s="12"/>
      <c r="D33" s="12"/>
    </row>
    <row r="34" spans="3:4" x14ac:dyDescent="0.2">
      <c r="C34" s="12"/>
      <c r="D34" s="12"/>
    </row>
    <row r="35" spans="3:4" x14ac:dyDescent="0.2">
      <c r="C35" s="12"/>
      <c r="D35" s="12"/>
    </row>
  </sheetData>
  <mergeCells count="2">
    <mergeCell ref="A6:D6"/>
    <mergeCell ref="A7:D7"/>
  </mergeCells>
  <phoneticPr fontId="12" type="noConversion"/>
  <pageMargins left="0.78740157480314965" right="0.78740157480314965" top="0.78740157480314965" bottom="0.78740157480314965" header="0" footer="0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zoomScale="75" workbookViewId="0"/>
  </sheetViews>
  <sheetFormatPr defaultRowHeight="15.75" x14ac:dyDescent="0.25"/>
  <cols>
    <col min="1" max="1" width="83.85546875" customWidth="1"/>
    <col min="2" max="2" width="26.140625" customWidth="1"/>
    <col min="3" max="3" width="16" style="14" customWidth="1"/>
    <col min="4" max="4" width="16" style="14" hidden="1" customWidth="1"/>
    <col min="5" max="5" width="15.85546875" style="14" hidden="1" customWidth="1"/>
    <col min="6" max="6" width="14.5703125" customWidth="1"/>
    <col min="7" max="7" width="13.28515625" customWidth="1"/>
  </cols>
  <sheetData>
    <row r="1" spans="1:7" ht="18.75" x14ac:dyDescent="0.3">
      <c r="B1" s="1" t="s">
        <v>24</v>
      </c>
      <c r="C1" s="1" t="s">
        <v>51</v>
      </c>
      <c r="D1" s="1"/>
      <c r="E1" s="1"/>
    </row>
    <row r="2" spans="1:7" ht="18.75" x14ac:dyDescent="0.3">
      <c r="B2" s="1" t="s">
        <v>25</v>
      </c>
      <c r="C2" s="1" t="s">
        <v>46</v>
      </c>
      <c r="D2" s="1"/>
      <c r="E2" s="1"/>
    </row>
    <row r="3" spans="1:7" ht="18.75" x14ac:dyDescent="0.3">
      <c r="B3" s="1" t="s">
        <v>26</v>
      </c>
      <c r="C3" s="1" t="s">
        <v>47</v>
      </c>
      <c r="D3" s="1"/>
      <c r="E3" s="1"/>
    </row>
    <row r="4" spans="1:7" ht="18.75" x14ac:dyDescent="0.3">
      <c r="A4" s="13"/>
      <c r="B4" s="1" t="s">
        <v>27</v>
      </c>
      <c r="C4" s="58" t="s">
        <v>168</v>
      </c>
      <c r="D4" s="1"/>
      <c r="E4" s="1"/>
    </row>
    <row r="5" spans="1:7" ht="18.75" x14ac:dyDescent="0.3">
      <c r="A5" s="13"/>
      <c r="B5" s="2"/>
      <c r="C5" s="2"/>
      <c r="D5" s="2"/>
      <c r="E5" s="2"/>
    </row>
    <row r="6" spans="1:7" ht="41.25" customHeight="1" x14ac:dyDescent="0.3">
      <c r="A6" s="78" t="s">
        <v>167</v>
      </c>
      <c r="B6" s="78"/>
      <c r="C6" s="78"/>
      <c r="D6" s="78"/>
      <c r="E6" s="78"/>
    </row>
    <row r="7" spans="1:7" ht="19.5" thickBot="1" x14ac:dyDescent="0.35">
      <c r="A7" s="81"/>
      <c r="B7" s="81"/>
      <c r="C7" s="81"/>
      <c r="E7" s="15"/>
    </row>
    <row r="8" spans="1:7" ht="66" customHeight="1" x14ac:dyDescent="0.2">
      <c r="A8" s="38" t="s">
        <v>58</v>
      </c>
      <c r="B8" s="41" t="s">
        <v>59</v>
      </c>
      <c r="C8" s="4">
        <v>2019</v>
      </c>
      <c r="D8" s="4" t="s">
        <v>48</v>
      </c>
      <c r="E8" s="4" t="s">
        <v>49</v>
      </c>
      <c r="F8" s="4">
        <v>2020</v>
      </c>
      <c r="G8" s="4">
        <v>2021</v>
      </c>
    </row>
    <row r="9" spans="1:7" x14ac:dyDescent="0.2">
      <c r="A9" s="40" t="s">
        <v>60</v>
      </c>
      <c r="B9" s="43">
        <v>2</v>
      </c>
      <c r="C9" s="16">
        <v>3</v>
      </c>
      <c r="D9" s="16">
        <f>D10+D14+D22+D34+D48+D51+D43</f>
        <v>0</v>
      </c>
      <c r="E9" s="16">
        <f>E10+E14+E22+E34+E48+E51+E43</f>
        <v>0</v>
      </c>
      <c r="F9" s="16">
        <v>4</v>
      </c>
      <c r="G9" s="16">
        <v>5</v>
      </c>
    </row>
    <row r="10" spans="1:7" ht="22.5" x14ac:dyDescent="0.2">
      <c r="A10" s="39" t="s">
        <v>61</v>
      </c>
      <c r="B10" s="42" t="s">
        <v>62</v>
      </c>
      <c r="C10" s="75">
        <f>C11+C41</f>
        <v>3876600</v>
      </c>
      <c r="D10" s="75">
        <f>D11+D41</f>
        <v>0</v>
      </c>
      <c r="E10" s="75">
        <f>E11+E41</f>
        <v>0</v>
      </c>
      <c r="F10" s="75">
        <f>F11+F41</f>
        <v>3665600</v>
      </c>
      <c r="G10" s="75">
        <f>G11+G41</f>
        <v>3865700</v>
      </c>
    </row>
    <row r="11" spans="1:7" x14ac:dyDescent="0.2">
      <c r="A11" s="37" t="s">
        <v>28</v>
      </c>
      <c r="B11" s="74" t="s">
        <v>63</v>
      </c>
      <c r="C11" s="75">
        <f>C12+C16+C26+C30</f>
        <v>1816100</v>
      </c>
      <c r="D11" s="75">
        <f>D12+D16+D26+D30</f>
        <v>0</v>
      </c>
      <c r="E11" s="75">
        <f>E12+E16+E26+E30</f>
        <v>0</v>
      </c>
      <c r="F11" s="75">
        <f>F12+F16+F26+F30</f>
        <v>1982200</v>
      </c>
      <c r="G11" s="75">
        <f>G12+G16+G26+G30</f>
        <v>2291800</v>
      </c>
    </row>
    <row r="12" spans="1:7" x14ac:dyDescent="0.2">
      <c r="A12" s="37" t="s">
        <v>29</v>
      </c>
      <c r="B12" s="74" t="s">
        <v>64</v>
      </c>
      <c r="C12" s="75">
        <f>C14</f>
        <v>836000</v>
      </c>
      <c r="D12" s="75">
        <f>D14</f>
        <v>0</v>
      </c>
      <c r="E12" s="75">
        <f>E14</f>
        <v>0</v>
      </c>
      <c r="F12" s="75">
        <f>F14</f>
        <v>872000</v>
      </c>
      <c r="G12" s="75">
        <f>G14</f>
        <v>911000</v>
      </c>
    </row>
    <row r="13" spans="1:7" x14ac:dyDescent="0.2">
      <c r="A13" s="37" t="s">
        <v>30</v>
      </c>
      <c r="B13" s="74" t="s">
        <v>65</v>
      </c>
      <c r="C13" s="76">
        <f t="shared" ref="C13:G14" si="0">C14</f>
        <v>836000</v>
      </c>
      <c r="D13" s="76">
        <f t="shared" si="0"/>
        <v>0</v>
      </c>
      <c r="E13" s="76">
        <f t="shared" si="0"/>
        <v>0</v>
      </c>
      <c r="F13" s="76">
        <f t="shared" si="0"/>
        <v>872000</v>
      </c>
      <c r="G13" s="76">
        <f t="shared" si="0"/>
        <v>911000</v>
      </c>
    </row>
    <row r="14" spans="1:7" ht="38.25" customHeight="1" x14ac:dyDescent="0.2">
      <c r="A14" s="37" t="s">
        <v>66</v>
      </c>
      <c r="B14" s="74" t="s">
        <v>67</v>
      </c>
      <c r="C14" s="76">
        <f t="shared" si="0"/>
        <v>836000</v>
      </c>
      <c r="D14" s="76">
        <f t="shared" si="0"/>
        <v>0</v>
      </c>
      <c r="E14" s="76">
        <f t="shared" si="0"/>
        <v>0</v>
      </c>
      <c r="F14" s="76">
        <f t="shared" si="0"/>
        <v>872000</v>
      </c>
      <c r="G14" s="76">
        <f t="shared" si="0"/>
        <v>911000</v>
      </c>
    </row>
    <row r="15" spans="1:7" ht="36" customHeight="1" x14ac:dyDescent="0.2">
      <c r="A15" s="37" t="s">
        <v>66</v>
      </c>
      <c r="B15" s="74" t="s">
        <v>68</v>
      </c>
      <c r="C15" s="76">
        <v>836000</v>
      </c>
      <c r="D15" s="76">
        <f>D16+D17+D18+D20</f>
        <v>0</v>
      </c>
      <c r="E15" s="76">
        <f>E16+E17+E18+E20</f>
        <v>0</v>
      </c>
      <c r="F15" s="76">
        <v>872000</v>
      </c>
      <c r="G15" s="76">
        <v>911000</v>
      </c>
    </row>
    <row r="16" spans="1:7" x14ac:dyDescent="0.2">
      <c r="A16" s="37" t="s">
        <v>69</v>
      </c>
      <c r="B16" s="74" t="s">
        <v>70</v>
      </c>
      <c r="C16" s="76">
        <f>C17</f>
        <v>505100</v>
      </c>
      <c r="D16" s="76">
        <f>D17</f>
        <v>0</v>
      </c>
      <c r="E16" s="76">
        <f>E17</f>
        <v>0</v>
      </c>
      <c r="F16" s="76">
        <f>F17</f>
        <v>635200</v>
      </c>
      <c r="G16" s="76">
        <f>G17</f>
        <v>905800</v>
      </c>
    </row>
    <row r="17" spans="1:7" x14ac:dyDescent="0.2">
      <c r="A17" s="37" t="s">
        <v>42</v>
      </c>
      <c r="B17" s="74" t="s">
        <v>71</v>
      </c>
      <c r="C17" s="76">
        <f>C18+C20+C22+C24</f>
        <v>505100</v>
      </c>
      <c r="D17" s="76">
        <f>D18+D20+D22+D24</f>
        <v>0</v>
      </c>
      <c r="E17" s="76">
        <f>E18+E20+E22+E24</f>
        <v>0</v>
      </c>
      <c r="F17" s="76">
        <f>F18+F20+F22+F24</f>
        <v>635200</v>
      </c>
      <c r="G17" s="76">
        <f>G18+G20+G22+G24</f>
        <v>905800</v>
      </c>
    </row>
    <row r="18" spans="1:7" ht="35.25" customHeight="1" x14ac:dyDescent="0.2">
      <c r="A18" s="71" t="s">
        <v>72</v>
      </c>
      <c r="B18" s="73" t="s">
        <v>73</v>
      </c>
      <c r="C18" s="76">
        <v>186400</v>
      </c>
      <c r="D18" s="76"/>
      <c r="E18" s="76"/>
      <c r="F18" s="76">
        <v>240800</v>
      </c>
      <c r="G18" s="76">
        <v>342700</v>
      </c>
    </row>
    <row r="19" spans="1:7" ht="48" customHeight="1" x14ac:dyDescent="0.2">
      <c r="A19" s="71" t="s">
        <v>159</v>
      </c>
      <c r="B19" s="73" t="s">
        <v>163</v>
      </c>
      <c r="C19" s="76">
        <v>186400</v>
      </c>
      <c r="D19" s="76"/>
      <c r="E19" s="76"/>
      <c r="F19" s="76">
        <v>240800</v>
      </c>
      <c r="G19" s="76">
        <v>342700</v>
      </c>
    </row>
    <row r="20" spans="1:7" ht="39" customHeight="1" x14ac:dyDescent="0.2">
      <c r="A20" s="71" t="s">
        <v>74</v>
      </c>
      <c r="B20" s="73" t="s">
        <v>75</v>
      </c>
      <c r="C20" s="76">
        <v>1300</v>
      </c>
      <c r="D20" s="76"/>
      <c r="E20" s="76"/>
      <c r="F20" s="76">
        <v>1600</v>
      </c>
      <c r="G20" s="76">
        <v>2200</v>
      </c>
    </row>
    <row r="21" spans="1:7" ht="58.5" customHeight="1" x14ac:dyDescent="0.2">
      <c r="A21" s="71" t="s">
        <v>160</v>
      </c>
      <c r="B21" s="73" t="s">
        <v>164</v>
      </c>
      <c r="C21" s="76">
        <v>1300</v>
      </c>
      <c r="D21" s="76"/>
      <c r="E21" s="76"/>
      <c r="F21" s="76">
        <v>1600</v>
      </c>
      <c r="G21" s="76">
        <v>2200</v>
      </c>
    </row>
    <row r="22" spans="1:7" ht="35.25" customHeight="1" x14ac:dyDescent="0.2">
      <c r="A22" s="71" t="s">
        <v>76</v>
      </c>
      <c r="B22" s="73" t="s">
        <v>77</v>
      </c>
      <c r="C22" s="75">
        <v>380600</v>
      </c>
      <c r="D22" s="75">
        <f>D24+D32</f>
        <v>0</v>
      </c>
      <c r="E22" s="75">
        <f>E24+E32</f>
        <v>0</v>
      </c>
      <c r="F22" s="75">
        <v>473900</v>
      </c>
      <c r="G22" s="75">
        <v>673800</v>
      </c>
    </row>
    <row r="23" spans="1:7" ht="48" customHeight="1" x14ac:dyDescent="0.2">
      <c r="A23" s="71" t="s">
        <v>161</v>
      </c>
      <c r="B23" s="73" t="s">
        <v>165</v>
      </c>
      <c r="C23" s="75">
        <v>380600</v>
      </c>
      <c r="D23" s="75"/>
      <c r="E23" s="75"/>
      <c r="F23" s="75">
        <v>473900</v>
      </c>
      <c r="G23" s="75">
        <v>673800</v>
      </c>
    </row>
    <row r="24" spans="1:7" ht="39" customHeight="1" x14ac:dyDescent="0.2">
      <c r="A24" s="71" t="s">
        <v>78</v>
      </c>
      <c r="B24" s="73" t="s">
        <v>79</v>
      </c>
      <c r="C24" s="75">
        <v>-63200</v>
      </c>
      <c r="D24" s="75">
        <f>D30+D31</f>
        <v>0</v>
      </c>
      <c r="E24" s="75">
        <f>E30+E31</f>
        <v>0</v>
      </c>
      <c r="F24" s="75">
        <v>-81100</v>
      </c>
      <c r="G24" s="75">
        <v>-112900</v>
      </c>
    </row>
    <row r="25" spans="1:7" ht="49.5" customHeight="1" x14ac:dyDescent="0.2">
      <c r="A25" s="71" t="s">
        <v>162</v>
      </c>
      <c r="B25" s="73" t="s">
        <v>166</v>
      </c>
      <c r="C25" s="75">
        <v>-63200</v>
      </c>
      <c r="D25" s="75"/>
      <c r="E25" s="75"/>
      <c r="F25" s="75">
        <v>-81100</v>
      </c>
      <c r="G25" s="75">
        <v>-112900</v>
      </c>
    </row>
    <row r="26" spans="1:7" ht="20.25" customHeight="1" x14ac:dyDescent="0.2">
      <c r="A26" s="37" t="s">
        <v>154</v>
      </c>
      <c r="B26" s="74" t="s">
        <v>150</v>
      </c>
      <c r="C26" s="75">
        <f>C27</f>
        <v>3000</v>
      </c>
      <c r="D26" s="75">
        <f t="shared" ref="D26:G28" si="1">D27</f>
        <v>0</v>
      </c>
      <c r="E26" s="75">
        <f t="shared" si="1"/>
        <v>0</v>
      </c>
      <c r="F26" s="75">
        <f t="shared" si="1"/>
        <v>3000</v>
      </c>
      <c r="G26" s="75">
        <f t="shared" si="1"/>
        <v>3000</v>
      </c>
    </row>
    <row r="27" spans="1:7" ht="23.25" customHeight="1" x14ac:dyDescent="0.2">
      <c r="A27" s="37" t="s">
        <v>155</v>
      </c>
      <c r="B27" s="74" t="s">
        <v>151</v>
      </c>
      <c r="C27" s="75">
        <f>C28</f>
        <v>3000</v>
      </c>
      <c r="D27" s="75">
        <f t="shared" si="1"/>
        <v>0</v>
      </c>
      <c r="E27" s="75">
        <f t="shared" si="1"/>
        <v>0</v>
      </c>
      <c r="F27" s="75">
        <f t="shared" si="1"/>
        <v>3000</v>
      </c>
      <c r="G27" s="75">
        <f t="shared" si="1"/>
        <v>3000</v>
      </c>
    </row>
    <row r="28" spans="1:7" ht="32.25" customHeight="1" x14ac:dyDescent="0.2">
      <c r="A28" s="37" t="s">
        <v>156</v>
      </c>
      <c r="B28" s="74" t="s">
        <v>152</v>
      </c>
      <c r="C28" s="75">
        <f>C29</f>
        <v>3000</v>
      </c>
      <c r="D28" s="75">
        <f t="shared" si="1"/>
        <v>0</v>
      </c>
      <c r="E28" s="75">
        <f t="shared" si="1"/>
        <v>0</v>
      </c>
      <c r="F28" s="75">
        <f t="shared" si="1"/>
        <v>3000</v>
      </c>
      <c r="G28" s="75">
        <f t="shared" si="1"/>
        <v>3000</v>
      </c>
    </row>
    <row r="29" spans="1:7" ht="31.5" customHeight="1" x14ac:dyDescent="0.2">
      <c r="A29" s="37" t="s">
        <v>157</v>
      </c>
      <c r="B29" s="74" t="s">
        <v>153</v>
      </c>
      <c r="C29" s="75">
        <v>3000</v>
      </c>
      <c r="D29" s="75"/>
      <c r="E29" s="75"/>
      <c r="F29" s="75">
        <v>3000</v>
      </c>
      <c r="G29" s="75">
        <v>3000</v>
      </c>
    </row>
    <row r="30" spans="1:7" x14ac:dyDescent="0.2">
      <c r="A30" s="37" t="s">
        <v>31</v>
      </c>
      <c r="B30" s="74" t="s">
        <v>80</v>
      </c>
      <c r="C30" s="75">
        <f>C31+C34</f>
        <v>472000</v>
      </c>
      <c r="D30" s="75">
        <f>D31+D34</f>
        <v>0</v>
      </c>
      <c r="E30" s="75">
        <f>E31+E34</f>
        <v>0</v>
      </c>
      <c r="F30" s="75">
        <f>F31+F34</f>
        <v>472000</v>
      </c>
      <c r="G30" s="75">
        <f>G31+G34</f>
        <v>472000</v>
      </c>
    </row>
    <row r="31" spans="1:7" x14ac:dyDescent="0.2">
      <c r="A31" s="37" t="s">
        <v>32</v>
      </c>
      <c r="B31" s="74" t="s">
        <v>81</v>
      </c>
      <c r="C31" s="75">
        <f t="shared" ref="C31:G32" si="2">C32</f>
        <v>3000</v>
      </c>
      <c r="D31" s="75">
        <f t="shared" si="2"/>
        <v>0</v>
      </c>
      <c r="E31" s="75">
        <f t="shared" si="2"/>
        <v>0</v>
      </c>
      <c r="F31" s="75">
        <f t="shared" si="2"/>
        <v>3000</v>
      </c>
      <c r="G31" s="75">
        <f t="shared" si="2"/>
        <v>3000</v>
      </c>
    </row>
    <row r="32" spans="1:7" ht="27" customHeight="1" x14ac:dyDescent="0.2">
      <c r="A32" s="37" t="s">
        <v>82</v>
      </c>
      <c r="B32" s="74" t="s">
        <v>83</v>
      </c>
      <c r="C32" s="75">
        <f t="shared" si="2"/>
        <v>3000</v>
      </c>
      <c r="D32" s="75">
        <f t="shared" si="2"/>
        <v>0</v>
      </c>
      <c r="E32" s="75">
        <f t="shared" si="2"/>
        <v>0</v>
      </c>
      <c r="F32" s="75">
        <f t="shared" si="2"/>
        <v>3000</v>
      </c>
      <c r="G32" s="75">
        <f t="shared" si="2"/>
        <v>3000</v>
      </c>
    </row>
    <row r="33" spans="1:7" ht="33.75" customHeight="1" x14ac:dyDescent="0.2">
      <c r="A33" s="37" t="s">
        <v>43</v>
      </c>
      <c r="B33" s="74" t="s">
        <v>84</v>
      </c>
      <c r="C33" s="75">
        <v>3000</v>
      </c>
      <c r="D33" s="75"/>
      <c r="E33" s="75"/>
      <c r="F33" s="75">
        <v>3000</v>
      </c>
      <c r="G33" s="75">
        <v>3000</v>
      </c>
    </row>
    <row r="34" spans="1:7" x14ac:dyDescent="0.2">
      <c r="A34" s="37" t="s">
        <v>33</v>
      </c>
      <c r="B34" s="74" t="s">
        <v>85</v>
      </c>
      <c r="C34" s="75">
        <f>C35+C40</f>
        <v>469000</v>
      </c>
      <c r="D34" s="75">
        <f>D35+D40</f>
        <v>0</v>
      </c>
      <c r="E34" s="75">
        <f>E35+E40</f>
        <v>0</v>
      </c>
      <c r="F34" s="75">
        <f>F35+F40</f>
        <v>469000</v>
      </c>
      <c r="G34" s="75">
        <f>G35+G40</f>
        <v>469000</v>
      </c>
    </row>
    <row r="35" spans="1:7" x14ac:dyDescent="0.2">
      <c r="A35" s="37" t="s">
        <v>86</v>
      </c>
      <c r="B35" s="74" t="s">
        <v>87</v>
      </c>
      <c r="C35" s="75">
        <v>23000</v>
      </c>
      <c r="D35" s="75">
        <f>D36</f>
        <v>0</v>
      </c>
      <c r="E35" s="75">
        <f>E36</f>
        <v>0</v>
      </c>
      <c r="F35" s="75">
        <v>23000</v>
      </c>
      <c r="G35" s="75">
        <v>23000</v>
      </c>
    </row>
    <row r="36" spans="1:7" ht="22.5" x14ac:dyDescent="0.2">
      <c r="A36" s="37" t="s">
        <v>88</v>
      </c>
      <c r="B36" s="74" t="s">
        <v>89</v>
      </c>
      <c r="C36" s="75">
        <v>23000</v>
      </c>
      <c r="D36" s="75"/>
      <c r="E36" s="75"/>
      <c r="F36" s="75">
        <v>23000</v>
      </c>
      <c r="G36" s="75">
        <v>23000</v>
      </c>
    </row>
    <row r="37" spans="1:7" ht="15.75" hidden="1" customHeight="1" x14ac:dyDescent="0.2">
      <c r="A37" s="37" t="s">
        <v>90</v>
      </c>
      <c r="B37" s="74" t="s">
        <v>91</v>
      </c>
      <c r="C37" s="75">
        <v>23000</v>
      </c>
      <c r="D37" s="75">
        <f>D38+D39</f>
        <v>0</v>
      </c>
      <c r="E37" s="75">
        <f>E38+E39</f>
        <v>0</v>
      </c>
      <c r="F37" s="75">
        <v>23000</v>
      </c>
      <c r="G37" s="75">
        <v>23000</v>
      </c>
    </row>
    <row r="38" spans="1:7" ht="15.75" hidden="1" customHeight="1" x14ac:dyDescent="0.2">
      <c r="A38" s="37" t="s">
        <v>92</v>
      </c>
      <c r="B38" s="74" t="s">
        <v>93</v>
      </c>
      <c r="C38" s="75">
        <v>446000</v>
      </c>
      <c r="D38" s="75"/>
      <c r="E38" s="75"/>
      <c r="F38" s="75">
        <v>446000</v>
      </c>
      <c r="G38" s="75">
        <v>446000</v>
      </c>
    </row>
    <row r="39" spans="1:7" ht="15.75" hidden="1" customHeight="1" x14ac:dyDescent="0.2">
      <c r="A39" s="37" t="s">
        <v>94</v>
      </c>
      <c r="B39" s="74" t="s">
        <v>95</v>
      </c>
      <c r="C39" s="75">
        <v>446000</v>
      </c>
      <c r="D39" s="75"/>
      <c r="E39" s="75"/>
      <c r="F39" s="75">
        <v>446000</v>
      </c>
      <c r="G39" s="75">
        <v>446000</v>
      </c>
    </row>
    <row r="40" spans="1:7" ht="36.75" customHeight="1" x14ac:dyDescent="0.2">
      <c r="A40" s="37" t="s">
        <v>96</v>
      </c>
      <c r="B40" s="74" t="s">
        <v>97</v>
      </c>
      <c r="C40" s="75">
        <v>446000</v>
      </c>
      <c r="D40" s="75">
        <f>D41+D42</f>
        <v>0</v>
      </c>
      <c r="E40" s="75">
        <f>E41+E42</f>
        <v>0</v>
      </c>
      <c r="F40" s="75">
        <v>446000</v>
      </c>
      <c r="G40" s="75">
        <v>446000</v>
      </c>
    </row>
    <row r="41" spans="1:7" x14ac:dyDescent="0.2">
      <c r="A41" s="37" t="s">
        <v>34</v>
      </c>
      <c r="B41" s="74" t="s">
        <v>98</v>
      </c>
      <c r="C41" s="75">
        <f>C42</f>
        <v>2060500</v>
      </c>
      <c r="D41" s="75">
        <f>D42</f>
        <v>0</v>
      </c>
      <c r="E41" s="75">
        <f>E42</f>
        <v>0</v>
      </c>
      <c r="F41" s="75">
        <f>F42</f>
        <v>1683400</v>
      </c>
      <c r="G41" s="75">
        <f>G42</f>
        <v>1573900</v>
      </c>
    </row>
    <row r="42" spans="1:7" ht="22.5" x14ac:dyDescent="0.2">
      <c r="A42" s="37" t="s">
        <v>35</v>
      </c>
      <c r="B42" s="74" t="s">
        <v>99</v>
      </c>
      <c r="C42" s="75">
        <f>C43+C48</f>
        <v>2060500</v>
      </c>
      <c r="D42" s="75">
        <f>D43+D48</f>
        <v>0</v>
      </c>
      <c r="E42" s="75">
        <f>E43+E48</f>
        <v>0</v>
      </c>
      <c r="F42" s="75">
        <f>F43+F48</f>
        <v>1683400</v>
      </c>
      <c r="G42" s="75">
        <f>G43+G48</f>
        <v>1573900</v>
      </c>
    </row>
    <row r="43" spans="1:7" x14ac:dyDescent="0.2">
      <c r="A43" s="37" t="s">
        <v>53</v>
      </c>
      <c r="B43" s="74" t="s">
        <v>140</v>
      </c>
      <c r="C43" s="75">
        <v>1970600</v>
      </c>
      <c r="D43" s="75">
        <f t="shared" ref="C43:G44" si="3">D44</f>
        <v>0</v>
      </c>
      <c r="E43" s="75">
        <f t="shared" si="3"/>
        <v>0</v>
      </c>
      <c r="F43" s="75">
        <f t="shared" si="3"/>
        <v>1593500</v>
      </c>
      <c r="G43" s="75">
        <f t="shared" si="3"/>
        <v>1484000</v>
      </c>
    </row>
    <row r="44" spans="1:7" x14ac:dyDescent="0.2">
      <c r="A44" s="37" t="s">
        <v>54</v>
      </c>
      <c r="B44" s="74" t="s">
        <v>141</v>
      </c>
      <c r="C44" s="75">
        <f t="shared" si="3"/>
        <v>1691600</v>
      </c>
      <c r="D44" s="75">
        <f t="shared" si="3"/>
        <v>0</v>
      </c>
      <c r="E44" s="75">
        <f t="shared" si="3"/>
        <v>0</v>
      </c>
      <c r="F44" s="75">
        <f t="shared" si="3"/>
        <v>1593500</v>
      </c>
      <c r="G44" s="75">
        <f t="shared" si="3"/>
        <v>1484000</v>
      </c>
    </row>
    <row r="45" spans="1:7" ht="22.5" customHeight="1" x14ac:dyDescent="0.2">
      <c r="A45" s="37" t="s">
        <v>55</v>
      </c>
      <c r="B45" s="74" t="s">
        <v>142</v>
      </c>
      <c r="C45" s="75">
        <v>1691600</v>
      </c>
      <c r="D45" s="75"/>
      <c r="E45" s="75"/>
      <c r="F45" s="75">
        <v>1593500</v>
      </c>
      <c r="G45" s="75">
        <v>1484000</v>
      </c>
    </row>
    <row r="46" spans="1:7" ht="15.75" customHeight="1" x14ac:dyDescent="0.2">
      <c r="A46" s="71" t="s">
        <v>134</v>
      </c>
      <c r="B46" s="73" t="s">
        <v>143</v>
      </c>
      <c r="C46" s="75">
        <v>279000</v>
      </c>
      <c r="D46" s="75"/>
      <c r="E46" s="75"/>
      <c r="F46" s="75"/>
      <c r="G46" s="75"/>
    </row>
    <row r="47" spans="1:7" ht="16.5" customHeight="1" x14ac:dyDescent="0.2">
      <c r="A47" s="71" t="s">
        <v>135</v>
      </c>
      <c r="B47" s="73" t="s">
        <v>144</v>
      </c>
      <c r="C47" s="75">
        <v>279000</v>
      </c>
      <c r="D47" s="75"/>
      <c r="E47" s="75"/>
      <c r="F47" s="75"/>
      <c r="G47" s="75"/>
    </row>
    <row r="48" spans="1:7" x14ac:dyDescent="0.2">
      <c r="A48" s="37" t="s">
        <v>56</v>
      </c>
      <c r="B48" s="74" t="s">
        <v>145</v>
      </c>
      <c r="C48" s="75">
        <v>89900</v>
      </c>
      <c r="D48" s="75">
        <f>D49+D50</f>
        <v>0</v>
      </c>
      <c r="E48" s="75">
        <f>E49+E50</f>
        <v>0</v>
      </c>
      <c r="F48" s="75">
        <v>89900</v>
      </c>
      <c r="G48" s="75">
        <v>89900</v>
      </c>
    </row>
    <row r="49" spans="1:7" ht="22.5" customHeight="1" x14ac:dyDescent="0.2">
      <c r="A49" s="37" t="s">
        <v>100</v>
      </c>
      <c r="B49" s="74" t="s">
        <v>146</v>
      </c>
      <c r="C49" s="75">
        <v>0</v>
      </c>
      <c r="D49" s="75"/>
      <c r="E49" s="75"/>
      <c r="F49" s="75">
        <v>0</v>
      </c>
      <c r="G49" s="75">
        <v>0</v>
      </c>
    </row>
    <row r="50" spans="1:7" ht="22.5" x14ac:dyDescent="0.2">
      <c r="A50" s="37" t="s">
        <v>101</v>
      </c>
      <c r="B50" s="74" t="s">
        <v>147</v>
      </c>
      <c r="C50" s="75">
        <v>0</v>
      </c>
      <c r="D50" s="75"/>
      <c r="E50" s="75"/>
      <c r="F50" s="75">
        <v>0</v>
      </c>
      <c r="G50" s="75">
        <v>0</v>
      </c>
    </row>
    <row r="51" spans="1:7" ht="22.5" x14ac:dyDescent="0.2">
      <c r="A51" s="37" t="s">
        <v>36</v>
      </c>
      <c r="B51" s="74" t="s">
        <v>148</v>
      </c>
      <c r="C51" s="75">
        <v>89900</v>
      </c>
      <c r="D51" s="75">
        <f>D52</f>
        <v>0</v>
      </c>
      <c r="E51" s="75">
        <f>E52</f>
        <v>0</v>
      </c>
      <c r="F51" s="75">
        <v>89900</v>
      </c>
      <c r="G51" s="75">
        <v>89900</v>
      </c>
    </row>
    <row r="52" spans="1:7" ht="24.75" customHeight="1" x14ac:dyDescent="0.2">
      <c r="A52" s="37" t="s">
        <v>57</v>
      </c>
      <c r="B52" s="74" t="s">
        <v>149</v>
      </c>
      <c r="C52" s="75">
        <v>89900</v>
      </c>
      <c r="D52" s="75"/>
      <c r="E52" s="75"/>
      <c r="F52" s="75">
        <v>89900</v>
      </c>
      <c r="G52" s="75">
        <v>89900</v>
      </c>
    </row>
    <row r="53" spans="1:7" ht="12.75" x14ac:dyDescent="0.2">
      <c r="C53"/>
      <c r="D53"/>
      <c r="E53"/>
    </row>
    <row r="54" spans="1:7" ht="12.75" x14ac:dyDescent="0.2">
      <c r="C54"/>
      <c r="D54"/>
      <c r="E54"/>
    </row>
    <row r="55" spans="1:7" ht="12.75" x14ac:dyDescent="0.2">
      <c r="C55"/>
      <c r="D55"/>
      <c r="E55"/>
    </row>
    <row r="56" spans="1:7" ht="12.75" x14ac:dyDescent="0.2">
      <c r="C56"/>
      <c r="D56"/>
      <c r="E56"/>
    </row>
    <row r="57" spans="1:7" ht="12.75" x14ac:dyDescent="0.2">
      <c r="C57"/>
      <c r="D57"/>
      <c r="E57"/>
    </row>
    <row r="58" spans="1:7" ht="12.75" x14ac:dyDescent="0.2">
      <c r="C58"/>
      <c r="D58"/>
      <c r="E58"/>
    </row>
    <row r="59" spans="1:7" ht="12.75" x14ac:dyDescent="0.2">
      <c r="C59"/>
      <c r="D59"/>
      <c r="E59"/>
    </row>
    <row r="60" spans="1:7" ht="12.75" x14ac:dyDescent="0.2">
      <c r="C60"/>
      <c r="D60"/>
      <c r="E60"/>
    </row>
    <row r="61" spans="1:7" ht="12.75" x14ac:dyDescent="0.2">
      <c r="C61"/>
      <c r="D61"/>
      <c r="E61"/>
    </row>
    <row r="62" spans="1:7" ht="12.75" x14ac:dyDescent="0.2">
      <c r="C62"/>
      <c r="D62"/>
      <c r="E62"/>
    </row>
    <row r="63" spans="1:7" ht="12.75" x14ac:dyDescent="0.2">
      <c r="C63"/>
      <c r="D63"/>
      <c r="E63"/>
    </row>
    <row r="64" spans="1:7" ht="12.75" x14ac:dyDescent="0.2">
      <c r="C64"/>
      <c r="D64"/>
      <c r="E64"/>
    </row>
    <row r="65" spans="1:5" ht="12.75" x14ac:dyDescent="0.2">
      <c r="C65"/>
      <c r="D65"/>
      <c r="E65"/>
    </row>
    <row r="66" spans="1:5" ht="12.75" x14ac:dyDescent="0.2">
      <c r="C66"/>
      <c r="D66"/>
      <c r="E66"/>
    </row>
    <row r="67" spans="1:5" ht="12.75" x14ac:dyDescent="0.2">
      <c r="C67"/>
      <c r="D67"/>
      <c r="E67"/>
    </row>
    <row r="68" spans="1:5" ht="12.75" x14ac:dyDescent="0.2">
      <c r="C68"/>
      <c r="D68"/>
      <c r="E68"/>
    </row>
    <row r="69" spans="1:5" ht="12.75" x14ac:dyDescent="0.2">
      <c r="C69"/>
      <c r="D69"/>
      <c r="E69"/>
    </row>
    <row r="70" spans="1:5" ht="12.75" x14ac:dyDescent="0.2">
      <c r="C70"/>
      <c r="D70"/>
      <c r="E70"/>
    </row>
    <row r="74" spans="1:5" ht="18.75" x14ac:dyDescent="0.3">
      <c r="A74" s="80"/>
      <c r="B74" s="80"/>
      <c r="C74" s="80"/>
      <c r="D74" s="80"/>
      <c r="E74" s="80"/>
    </row>
  </sheetData>
  <mergeCells count="3">
    <mergeCell ref="A6:E6"/>
    <mergeCell ref="A74:E74"/>
    <mergeCell ref="A7:C7"/>
  </mergeCells>
  <phoneticPr fontId="12" type="noConversion"/>
  <pageMargins left="1.1811023622047245" right="0.78740157480314965" top="0.78740157480314965" bottom="0.78740157480314965" header="0" footer="0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zoomScale="75" workbookViewId="0">
      <selection activeCell="B1" sqref="B1"/>
    </sheetView>
  </sheetViews>
  <sheetFormatPr defaultRowHeight="12.75" x14ac:dyDescent="0.2"/>
  <cols>
    <col min="1" max="1" width="1.7109375" customWidth="1"/>
    <col min="2" max="2" width="66.140625" customWidth="1"/>
    <col min="3" max="3" width="5.42578125" customWidth="1"/>
    <col min="4" max="4" width="5.28515625" customWidth="1"/>
    <col min="5" max="5" width="16.28515625" customWidth="1"/>
    <col min="6" max="6" width="16" hidden="1" customWidth="1"/>
    <col min="7" max="7" width="15.85546875" hidden="1" customWidth="1"/>
    <col min="8" max="8" width="17.28515625" customWidth="1"/>
    <col min="9" max="9" width="15.7109375" customWidth="1"/>
  </cols>
  <sheetData>
    <row r="1" spans="1:9" ht="18.75" x14ac:dyDescent="0.3">
      <c r="B1" s="1" t="s">
        <v>24</v>
      </c>
      <c r="C1" s="1"/>
      <c r="D1" s="1"/>
      <c r="E1" s="1" t="s">
        <v>52</v>
      </c>
      <c r="F1" s="1"/>
      <c r="G1" s="1"/>
    </row>
    <row r="2" spans="1:9" ht="18.75" x14ac:dyDescent="0.3">
      <c r="B2" s="1" t="s">
        <v>25</v>
      </c>
      <c r="C2" s="1"/>
      <c r="D2" s="1"/>
      <c r="E2" s="1" t="s">
        <v>46</v>
      </c>
      <c r="F2" s="1"/>
      <c r="G2" s="1"/>
    </row>
    <row r="3" spans="1:9" ht="18.75" x14ac:dyDescent="0.3">
      <c r="B3" s="1" t="s">
        <v>26</v>
      </c>
      <c r="C3" s="1"/>
      <c r="D3" s="1"/>
      <c r="E3" s="1" t="s">
        <v>47</v>
      </c>
      <c r="F3" s="1"/>
      <c r="G3" s="1"/>
    </row>
    <row r="4" spans="1:9" ht="18.75" x14ac:dyDescent="0.3">
      <c r="A4" s="13"/>
      <c r="B4" s="1" t="s">
        <v>27</v>
      </c>
      <c r="C4" s="1"/>
      <c r="D4" s="1"/>
      <c r="E4" s="58" t="s">
        <v>168</v>
      </c>
      <c r="F4" s="1"/>
      <c r="G4" s="1"/>
    </row>
    <row r="5" spans="1:9" ht="15.75" x14ac:dyDescent="0.25">
      <c r="E5" s="14"/>
      <c r="F5" s="17"/>
      <c r="G5" s="17"/>
    </row>
    <row r="6" spans="1:9" ht="15.75" x14ac:dyDescent="0.25">
      <c r="E6" s="14"/>
      <c r="F6" s="14"/>
      <c r="G6" s="14"/>
    </row>
    <row r="7" spans="1:9" ht="18.75" customHeight="1" x14ac:dyDescent="0.3">
      <c r="A7" s="77" t="s">
        <v>136</v>
      </c>
      <c r="B7" s="77"/>
      <c r="C7" s="77"/>
      <c r="D7" s="77"/>
      <c r="E7" s="77"/>
      <c r="F7" s="77"/>
      <c r="G7" s="77"/>
      <c r="H7" s="77"/>
      <c r="I7" s="77"/>
    </row>
    <row r="8" spans="1:9" ht="31.5" customHeight="1" x14ac:dyDescent="0.2">
      <c r="A8" s="82" t="s">
        <v>137</v>
      </c>
      <c r="B8" s="82"/>
      <c r="C8" s="82"/>
      <c r="D8" s="82"/>
      <c r="E8" s="82"/>
      <c r="F8" s="82"/>
      <c r="G8" s="82"/>
      <c r="H8" s="82"/>
      <c r="I8" s="82"/>
    </row>
    <row r="9" spans="1:9" ht="18.75" x14ac:dyDescent="0.2">
      <c r="A9" s="17"/>
      <c r="B9" s="17"/>
      <c r="C9" s="17"/>
      <c r="D9" s="17"/>
      <c r="E9" s="18"/>
      <c r="F9" s="18"/>
      <c r="G9" s="19" t="s">
        <v>1</v>
      </c>
    </row>
    <row r="10" spans="1:9" ht="15.75" x14ac:dyDescent="0.2">
      <c r="A10" s="17"/>
      <c r="B10" s="17"/>
      <c r="C10" s="17"/>
      <c r="D10" s="17"/>
      <c r="E10" s="18"/>
      <c r="F10" s="18"/>
      <c r="G10" s="18"/>
      <c r="I10" t="s">
        <v>104</v>
      </c>
    </row>
    <row r="11" spans="1:9" ht="18.75" x14ac:dyDescent="0.2">
      <c r="A11" s="20"/>
      <c r="B11" s="21" t="s">
        <v>40</v>
      </c>
      <c r="C11" s="21" t="s">
        <v>105</v>
      </c>
      <c r="D11" s="21" t="s">
        <v>106</v>
      </c>
      <c r="E11" s="4" t="s">
        <v>50</v>
      </c>
      <c r="F11" s="4" t="s">
        <v>44</v>
      </c>
      <c r="G11" s="4" t="s">
        <v>45</v>
      </c>
      <c r="H11" s="4" t="s">
        <v>102</v>
      </c>
      <c r="I11" s="4" t="s">
        <v>138</v>
      </c>
    </row>
    <row r="12" spans="1:9" ht="18.75" x14ac:dyDescent="0.3">
      <c r="A12" s="22"/>
      <c r="B12" s="23" t="s">
        <v>109</v>
      </c>
      <c r="C12" s="50" t="s">
        <v>107</v>
      </c>
      <c r="D12" s="50" t="s">
        <v>108</v>
      </c>
      <c r="E12" s="47">
        <f>E13+E14+E17+E18</f>
        <v>1594632</v>
      </c>
      <c r="F12" s="47" t="e">
        <f>F13+F14+F17+F18</f>
        <v>#REF!</v>
      </c>
      <c r="G12" s="47" t="e">
        <f>G13+G14+G17+G18</f>
        <v>#REF!</v>
      </c>
      <c r="H12" s="47">
        <f>H13+H14+H17+H18</f>
        <v>1501900</v>
      </c>
      <c r="I12" s="47">
        <f>I13+I14+I17+I18</f>
        <v>1431400</v>
      </c>
    </row>
    <row r="13" spans="1:9" ht="56.25" x14ac:dyDescent="0.3">
      <c r="A13" s="24"/>
      <c r="B13" s="25" t="s">
        <v>103</v>
      </c>
      <c r="C13" s="51" t="s">
        <v>107</v>
      </c>
      <c r="D13" s="51" t="s">
        <v>110</v>
      </c>
      <c r="E13" s="46">
        <v>526400</v>
      </c>
      <c r="F13" s="46"/>
      <c r="G13" s="46"/>
      <c r="H13" s="46">
        <v>536400</v>
      </c>
      <c r="I13" s="46">
        <v>536400</v>
      </c>
    </row>
    <row r="14" spans="1:9" ht="75" x14ac:dyDescent="0.3">
      <c r="A14" s="24"/>
      <c r="B14" s="59" t="s">
        <v>111</v>
      </c>
      <c r="C14" s="60" t="s">
        <v>107</v>
      </c>
      <c r="D14" s="60" t="s">
        <v>112</v>
      </c>
      <c r="E14" s="61">
        <v>1054750</v>
      </c>
      <c r="F14" s="61"/>
      <c r="G14" s="61"/>
      <c r="H14" s="61">
        <v>952650</v>
      </c>
      <c r="I14" s="61">
        <v>882150</v>
      </c>
    </row>
    <row r="15" spans="1:9" ht="18.75" hidden="1" x14ac:dyDescent="0.3">
      <c r="A15" s="24"/>
      <c r="B15" s="62" t="s">
        <v>37</v>
      </c>
      <c r="C15" s="63"/>
      <c r="D15" s="63"/>
      <c r="E15" s="61"/>
      <c r="F15" s="61"/>
      <c r="G15" s="61"/>
      <c r="H15" s="61"/>
      <c r="I15" s="61"/>
    </row>
    <row r="16" spans="1:9" ht="18.75" hidden="1" x14ac:dyDescent="0.3">
      <c r="A16" s="22"/>
      <c r="B16" s="64" t="s">
        <v>38</v>
      </c>
      <c r="C16" s="65"/>
      <c r="D16" s="65"/>
      <c r="E16" s="66"/>
      <c r="F16" s="66"/>
      <c r="G16" s="66"/>
      <c r="H16" s="66"/>
      <c r="I16" s="66"/>
    </row>
    <row r="17" spans="1:9" ht="57.75" customHeight="1" x14ac:dyDescent="0.3">
      <c r="A17" s="24"/>
      <c r="B17" s="62" t="s">
        <v>133</v>
      </c>
      <c r="C17" s="60" t="s">
        <v>107</v>
      </c>
      <c r="D17" s="60" t="s">
        <v>132</v>
      </c>
      <c r="E17" s="61">
        <v>12850</v>
      </c>
      <c r="F17" s="61"/>
      <c r="G17" s="61"/>
      <c r="H17" s="61">
        <v>12850</v>
      </c>
      <c r="I17" s="61">
        <v>12850</v>
      </c>
    </row>
    <row r="18" spans="1:9" ht="27.75" customHeight="1" x14ac:dyDescent="0.3">
      <c r="A18" s="24"/>
      <c r="B18" s="72" t="s">
        <v>37</v>
      </c>
      <c r="C18" s="60" t="s">
        <v>107</v>
      </c>
      <c r="D18" s="60" t="s">
        <v>158</v>
      </c>
      <c r="E18" s="66">
        <v>632</v>
      </c>
      <c r="F18" s="66" t="e">
        <f>#REF!</f>
        <v>#REF!</v>
      </c>
      <c r="G18" s="66" t="e">
        <f>#REF!</f>
        <v>#REF!</v>
      </c>
      <c r="H18" s="66">
        <v>0</v>
      </c>
      <c r="I18" s="66">
        <v>0</v>
      </c>
    </row>
    <row r="19" spans="1:9" s="36" customFormat="1" ht="18.75" x14ac:dyDescent="0.3">
      <c r="A19" s="35"/>
      <c r="B19" s="67" t="s">
        <v>115</v>
      </c>
      <c r="C19" s="68" t="s">
        <v>110</v>
      </c>
      <c r="D19" s="68" t="s">
        <v>108</v>
      </c>
      <c r="E19" s="66">
        <f>E20</f>
        <v>89900</v>
      </c>
      <c r="F19" s="66">
        <f>F20</f>
        <v>0</v>
      </c>
      <c r="G19" s="66">
        <f>G20</f>
        <v>0</v>
      </c>
      <c r="H19" s="66">
        <f>H20</f>
        <v>89900</v>
      </c>
      <c r="I19" s="66">
        <f>I20</f>
        <v>89900</v>
      </c>
    </row>
    <row r="20" spans="1:9" s="34" customFormat="1" ht="18.75" x14ac:dyDescent="0.3">
      <c r="A20" s="24"/>
      <c r="B20" s="69" t="s">
        <v>39</v>
      </c>
      <c r="C20" s="70" t="s">
        <v>110</v>
      </c>
      <c r="D20" s="70" t="s">
        <v>114</v>
      </c>
      <c r="E20" s="61">
        <v>89900</v>
      </c>
      <c r="F20" s="61"/>
      <c r="G20" s="61"/>
      <c r="H20" s="61">
        <v>89900</v>
      </c>
      <c r="I20" s="61">
        <v>89900</v>
      </c>
    </row>
    <row r="21" spans="1:9" ht="37.5" x14ac:dyDescent="0.3">
      <c r="A21" s="22"/>
      <c r="B21" s="27" t="s">
        <v>116</v>
      </c>
      <c r="C21" s="55" t="s">
        <v>114</v>
      </c>
      <c r="D21" s="55" t="s">
        <v>108</v>
      </c>
      <c r="E21" s="48">
        <f>E22+E23</f>
        <v>34000</v>
      </c>
      <c r="F21" s="48">
        <f>F22+F23</f>
        <v>0</v>
      </c>
      <c r="G21" s="48">
        <f>G22+G23</f>
        <v>0</v>
      </c>
      <c r="H21" s="48">
        <f>H22+H23</f>
        <v>34000</v>
      </c>
      <c r="I21" s="48">
        <f>I22+I23</f>
        <v>34000</v>
      </c>
    </row>
    <row r="22" spans="1:9" ht="18.75" x14ac:dyDescent="0.3">
      <c r="A22" s="30"/>
      <c r="B22" s="33" t="s">
        <v>113</v>
      </c>
      <c r="C22" s="54" t="s">
        <v>114</v>
      </c>
      <c r="D22" s="54" t="s">
        <v>112</v>
      </c>
      <c r="E22" s="49">
        <v>0</v>
      </c>
      <c r="F22" s="49"/>
      <c r="G22" s="49"/>
      <c r="H22" s="49">
        <v>0</v>
      </c>
      <c r="I22" s="49">
        <v>0</v>
      </c>
    </row>
    <row r="23" spans="1:9" ht="18.75" x14ac:dyDescent="0.3">
      <c r="A23" s="24"/>
      <c r="B23" s="26" t="s">
        <v>118</v>
      </c>
      <c r="C23" s="52" t="s">
        <v>114</v>
      </c>
      <c r="D23" s="52" t="s">
        <v>117</v>
      </c>
      <c r="E23" s="49">
        <v>34000</v>
      </c>
      <c r="F23" s="49"/>
      <c r="G23" s="49"/>
      <c r="H23" s="49">
        <v>34000</v>
      </c>
      <c r="I23" s="49">
        <v>34000</v>
      </c>
    </row>
    <row r="24" spans="1:9" ht="18.75" x14ac:dyDescent="0.3">
      <c r="A24" s="22"/>
      <c r="B24" s="23" t="s">
        <v>119</v>
      </c>
      <c r="C24" s="50" t="s">
        <v>112</v>
      </c>
      <c r="D24" s="50" t="s">
        <v>108</v>
      </c>
      <c r="E24" s="48">
        <f>E25</f>
        <v>1156864.3</v>
      </c>
      <c r="F24" s="48">
        <f>F25</f>
        <v>0</v>
      </c>
      <c r="G24" s="48">
        <f>G25</f>
        <v>0</v>
      </c>
      <c r="H24" s="48">
        <f>H25</f>
        <v>635200</v>
      </c>
      <c r="I24" s="48">
        <f>I25</f>
        <v>905800</v>
      </c>
    </row>
    <row r="25" spans="1:9" s="32" customFormat="1" ht="18.75" x14ac:dyDescent="0.3">
      <c r="A25" s="30"/>
      <c r="B25" s="31" t="s">
        <v>121</v>
      </c>
      <c r="C25" s="56" t="s">
        <v>112</v>
      </c>
      <c r="D25" s="56" t="s">
        <v>120</v>
      </c>
      <c r="E25" s="49">
        <v>1156864.3</v>
      </c>
      <c r="F25" s="49"/>
      <c r="G25" s="49"/>
      <c r="H25" s="49">
        <v>635200</v>
      </c>
      <c r="I25" s="49">
        <v>905800</v>
      </c>
    </row>
    <row r="26" spans="1:9" ht="18.75" x14ac:dyDescent="0.3">
      <c r="A26" s="22"/>
      <c r="B26" s="23" t="s">
        <v>123</v>
      </c>
      <c r="C26" s="50" t="s">
        <v>122</v>
      </c>
      <c r="D26" s="50" t="s">
        <v>108</v>
      </c>
      <c r="E26" s="48">
        <f>E27</f>
        <v>25500</v>
      </c>
      <c r="F26" s="48">
        <f>F27</f>
        <v>0</v>
      </c>
      <c r="G26" s="48">
        <f>G27</f>
        <v>0</v>
      </c>
      <c r="H26" s="48">
        <f>H27</f>
        <v>0</v>
      </c>
      <c r="I26" s="48">
        <f>I27</f>
        <v>0</v>
      </c>
    </row>
    <row r="27" spans="1:9" ht="18.75" x14ac:dyDescent="0.3">
      <c r="A27" s="30"/>
      <c r="B27" s="31" t="s">
        <v>124</v>
      </c>
      <c r="C27" s="56" t="s">
        <v>122</v>
      </c>
      <c r="D27" s="56" t="s">
        <v>114</v>
      </c>
      <c r="E27" s="49">
        <v>25500</v>
      </c>
      <c r="F27" s="49"/>
      <c r="G27" s="49"/>
      <c r="H27" s="49">
        <v>0</v>
      </c>
      <c r="I27" s="49">
        <v>0</v>
      </c>
    </row>
    <row r="28" spans="1:9" ht="18.75" x14ac:dyDescent="0.3">
      <c r="A28" s="22"/>
      <c r="B28" s="28" t="s">
        <v>125</v>
      </c>
      <c r="C28" s="53" t="s">
        <v>126</v>
      </c>
      <c r="D28" s="53" t="s">
        <v>108</v>
      </c>
      <c r="E28" s="48">
        <f>E29</f>
        <v>1667547.86</v>
      </c>
      <c r="F28" s="48">
        <f>F29</f>
        <v>0</v>
      </c>
      <c r="G28" s="48">
        <f>G29</f>
        <v>0</v>
      </c>
      <c r="H28" s="48">
        <f>H29</f>
        <v>1404600</v>
      </c>
      <c r="I28" s="48">
        <f>I29</f>
        <v>1404600</v>
      </c>
    </row>
    <row r="29" spans="1:9" ht="18.75" x14ac:dyDescent="0.3">
      <c r="A29" s="24"/>
      <c r="B29" s="26" t="s">
        <v>127</v>
      </c>
      <c r="C29" s="52" t="s">
        <v>126</v>
      </c>
      <c r="D29" s="52" t="s">
        <v>107</v>
      </c>
      <c r="E29" s="49">
        <v>1667547.86</v>
      </c>
      <c r="F29" s="49"/>
      <c r="G29" s="49"/>
      <c r="H29" s="49">
        <v>1404600</v>
      </c>
      <c r="I29" s="49">
        <v>1404600</v>
      </c>
    </row>
    <row r="30" spans="1:9" ht="19.5" x14ac:dyDescent="0.35">
      <c r="A30" s="24"/>
      <c r="B30" s="23" t="s">
        <v>129</v>
      </c>
      <c r="C30" s="57" t="s">
        <v>117</v>
      </c>
      <c r="D30" s="57" t="s">
        <v>108</v>
      </c>
      <c r="E30" s="48">
        <f>E31</f>
        <v>0</v>
      </c>
      <c r="F30" s="48">
        <f>F31</f>
        <v>0</v>
      </c>
      <c r="G30" s="48">
        <f>G31</f>
        <v>0</v>
      </c>
      <c r="H30" s="48">
        <f>H31</f>
        <v>0</v>
      </c>
      <c r="I30" s="48">
        <f>I31</f>
        <v>0</v>
      </c>
    </row>
    <row r="31" spans="1:9" ht="18.75" x14ac:dyDescent="0.3">
      <c r="A31" s="24"/>
      <c r="B31" s="26" t="s">
        <v>130</v>
      </c>
      <c r="C31" s="52" t="s">
        <v>117</v>
      </c>
      <c r="D31" s="52" t="s">
        <v>107</v>
      </c>
      <c r="E31" s="49">
        <v>0</v>
      </c>
      <c r="F31" s="49"/>
      <c r="G31" s="49"/>
      <c r="H31" s="49">
        <v>0</v>
      </c>
      <c r="I31" s="49">
        <v>0</v>
      </c>
    </row>
    <row r="32" spans="1:9" ht="18.75" x14ac:dyDescent="0.3">
      <c r="A32" s="29"/>
      <c r="B32" s="28" t="s">
        <v>128</v>
      </c>
      <c r="C32" s="53" t="s">
        <v>131</v>
      </c>
      <c r="D32" s="53" t="s">
        <v>131</v>
      </c>
      <c r="E32" s="66">
        <f>E12+E19+E21+E24+E26+E28+E30</f>
        <v>4568444.16</v>
      </c>
      <c r="F32" s="48" t="e">
        <f>F12+F19+F21+F24+F26+F28+F30</f>
        <v>#REF!</v>
      </c>
      <c r="G32" s="48" t="e">
        <f>G12+G19+G21+G24+G26+G28+G30</f>
        <v>#REF!</v>
      </c>
      <c r="H32" s="48">
        <f>H12+H19+H21+H24+H26+H28+H30</f>
        <v>3665600</v>
      </c>
      <c r="I32" s="48">
        <f>I12+I19+I21+I24+I26+I28+I30</f>
        <v>3865700</v>
      </c>
    </row>
  </sheetData>
  <mergeCells count="2">
    <mergeCell ref="A7:I7"/>
    <mergeCell ref="A8:I8"/>
  </mergeCells>
  <phoneticPr fontId="12" type="noConversion"/>
  <pageMargins left="0.39370078740157483" right="0" top="0.59055118110236227" bottom="0.19685039370078741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2"/>
  <sheetViews>
    <sheetView showGridLines="0" workbookViewId="0"/>
  </sheetViews>
  <sheetFormatPr defaultRowHeight="12.75" x14ac:dyDescent="0.2"/>
  <cols>
    <col min="1" max="1" width="1.42578125" style="204" customWidth="1"/>
    <col min="2" max="3" width="0.85546875" style="204" customWidth="1"/>
    <col min="4" max="4" width="0.7109375" style="204" customWidth="1"/>
    <col min="5" max="5" width="0.5703125" style="204" customWidth="1"/>
    <col min="6" max="6" width="0.7109375" style="204" customWidth="1"/>
    <col min="7" max="7" width="0.85546875" style="204" customWidth="1"/>
    <col min="8" max="8" width="0.5703125" style="204" customWidth="1"/>
    <col min="9" max="9" width="0.7109375" style="204" customWidth="1"/>
    <col min="10" max="10" width="43.5703125" style="204" customWidth="1"/>
    <col min="11" max="11" width="6.140625" style="83" customWidth="1"/>
    <col min="12" max="12" width="6.28515625" style="83" customWidth="1"/>
    <col min="13" max="13" width="15.5703125" style="207" customWidth="1"/>
    <col min="14" max="14" width="6.7109375" style="207" customWidth="1"/>
    <col min="15" max="22" width="0" style="83" hidden="1" customWidth="1"/>
    <col min="23" max="23" width="16" style="84" customWidth="1"/>
    <col min="24" max="25" width="16" style="83" customWidth="1"/>
    <col min="26" max="256" width="9.140625" style="83"/>
    <col min="257" max="257" width="1.42578125" style="83" customWidth="1"/>
    <col min="258" max="259" width="0.85546875" style="83" customWidth="1"/>
    <col min="260" max="260" width="0.7109375" style="83" customWidth="1"/>
    <col min="261" max="261" width="0.5703125" style="83" customWidth="1"/>
    <col min="262" max="262" width="0.7109375" style="83" customWidth="1"/>
    <col min="263" max="263" width="0.85546875" style="83" customWidth="1"/>
    <col min="264" max="264" width="0.5703125" style="83" customWidth="1"/>
    <col min="265" max="265" width="0.7109375" style="83" customWidth="1"/>
    <col min="266" max="266" width="43.5703125" style="83" customWidth="1"/>
    <col min="267" max="267" width="6.140625" style="83" customWidth="1"/>
    <col min="268" max="268" width="6.28515625" style="83" customWidth="1"/>
    <col min="269" max="269" width="15.5703125" style="83" customWidth="1"/>
    <col min="270" max="270" width="6.7109375" style="83" customWidth="1"/>
    <col min="271" max="278" width="0" style="83" hidden="1" customWidth="1"/>
    <col min="279" max="281" width="16" style="83" customWidth="1"/>
    <col min="282" max="512" width="9.140625" style="83"/>
    <col min="513" max="513" width="1.42578125" style="83" customWidth="1"/>
    <col min="514" max="515" width="0.85546875" style="83" customWidth="1"/>
    <col min="516" max="516" width="0.7109375" style="83" customWidth="1"/>
    <col min="517" max="517" width="0.5703125" style="83" customWidth="1"/>
    <col min="518" max="518" width="0.7109375" style="83" customWidth="1"/>
    <col min="519" max="519" width="0.85546875" style="83" customWidth="1"/>
    <col min="520" max="520" width="0.5703125" style="83" customWidth="1"/>
    <col min="521" max="521" width="0.7109375" style="83" customWidth="1"/>
    <col min="522" max="522" width="43.5703125" style="83" customWidth="1"/>
    <col min="523" max="523" width="6.140625" style="83" customWidth="1"/>
    <col min="524" max="524" width="6.28515625" style="83" customWidth="1"/>
    <col min="525" max="525" width="15.5703125" style="83" customWidth="1"/>
    <col min="526" max="526" width="6.7109375" style="83" customWidth="1"/>
    <col min="527" max="534" width="0" style="83" hidden="1" customWidth="1"/>
    <col min="535" max="537" width="16" style="83" customWidth="1"/>
    <col min="538" max="768" width="9.140625" style="83"/>
    <col min="769" max="769" width="1.42578125" style="83" customWidth="1"/>
    <col min="770" max="771" width="0.85546875" style="83" customWidth="1"/>
    <col min="772" max="772" width="0.7109375" style="83" customWidth="1"/>
    <col min="773" max="773" width="0.5703125" style="83" customWidth="1"/>
    <col min="774" max="774" width="0.7109375" style="83" customWidth="1"/>
    <col min="775" max="775" width="0.85546875" style="83" customWidth="1"/>
    <col min="776" max="776" width="0.5703125" style="83" customWidth="1"/>
    <col min="777" max="777" width="0.7109375" style="83" customWidth="1"/>
    <col min="778" max="778" width="43.5703125" style="83" customWidth="1"/>
    <col min="779" max="779" width="6.140625" style="83" customWidth="1"/>
    <col min="780" max="780" width="6.28515625" style="83" customWidth="1"/>
    <col min="781" max="781" width="15.5703125" style="83" customWidth="1"/>
    <col min="782" max="782" width="6.7109375" style="83" customWidth="1"/>
    <col min="783" max="790" width="0" style="83" hidden="1" customWidth="1"/>
    <col min="791" max="793" width="16" style="83" customWidth="1"/>
    <col min="794" max="1024" width="9.140625" style="83"/>
    <col min="1025" max="1025" width="1.42578125" style="83" customWidth="1"/>
    <col min="1026" max="1027" width="0.85546875" style="83" customWidth="1"/>
    <col min="1028" max="1028" width="0.7109375" style="83" customWidth="1"/>
    <col min="1029" max="1029" width="0.5703125" style="83" customWidth="1"/>
    <col min="1030" max="1030" width="0.7109375" style="83" customWidth="1"/>
    <col min="1031" max="1031" width="0.85546875" style="83" customWidth="1"/>
    <col min="1032" max="1032" width="0.5703125" style="83" customWidth="1"/>
    <col min="1033" max="1033" width="0.7109375" style="83" customWidth="1"/>
    <col min="1034" max="1034" width="43.5703125" style="83" customWidth="1"/>
    <col min="1035" max="1035" width="6.140625" style="83" customWidth="1"/>
    <col min="1036" max="1036" width="6.28515625" style="83" customWidth="1"/>
    <col min="1037" max="1037" width="15.5703125" style="83" customWidth="1"/>
    <col min="1038" max="1038" width="6.7109375" style="83" customWidth="1"/>
    <col min="1039" max="1046" width="0" style="83" hidden="1" customWidth="1"/>
    <col min="1047" max="1049" width="16" style="83" customWidth="1"/>
    <col min="1050" max="1280" width="9.140625" style="83"/>
    <col min="1281" max="1281" width="1.42578125" style="83" customWidth="1"/>
    <col min="1282" max="1283" width="0.85546875" style="83" customWidth="1"/>
    <col min="1284" max="1284" width="0.7109375" style="83" customWidth="1"/>
    <col min="1285" max="1285" width="0.5703125" style="83" customWidth="1"/>
    <col min="1286" max="1286" width="0.7109375" style="83" customWidth="1"/>
    <col min="1287" max="1287" width="0.85546875" style="83" customWidth="1"/>
    <col min="1288" max="1288" width="0.5703125" style="83" customWidth="1"/>
    <col min="1289" max="1289" width="0.7109375" style="83" customWidth="1"/>
    <col min="1290" max="1290" width="43.5703125" style="83" customWidth="1"/>
    <col min="1291" max="1291" width="6.140625" style="83" customWidth="1"/>
    <col min="1292" max="1292" width="6.28515625" style="83" customWidth="1"/>
    <col min="1293" max="1293" width="15.5703125" style="83" customWidth="1"/>
    <col min="1294" max="1294" width="6.7109375" style="83" customWidth="1"/>
    <col min="1295" max="1302" width="0" style="83" hidden="1" customWidth="1"/>
    <col min="1303" max="1305" width="16" style="83" customWidth="1"/>
    <col min="1306" max="1536" width="9.140625" style="83"/>
    <col min="1537" max="1537" width="1.42578125" style="83" customWidth="1"/>
    <col min="1538" max="1539" width="0.85546875" style="83" customWidth="1"/>
    <col min="1540" max="1540" width="0.7109375" style="83" customWidth="1"/>
    <col min="1541" max="1541" width="0.5703125" style="83" customWidth="1"/>
    <col min="1542" max="1542" width="0.7109375" style="83" customWidth="1"/>
    <col min="1543" max="1543" width="0.85546875" style="83" customWidth="1"/>
    <col min="1544" max="1544" width="0.5703125" style="83" customWidth="1"/>
    <col min="1545" max="1545" width="0.7109375" style="83" customWidth="1"/>
    <col min="1546" max="1546" width="43.5703125" style="83" customWidth="1"/>
    <col min="1547" max="1547" width="6.140625" style="83" customWidth="1"/>
    <col min="1548" max="1548" width="6.28515625" style="83" customWidth="1"/>
    <col min="1549" max="1549" width="15.5703125" style="83" customWidth="1"/>
    <col min="1550" max="1550" width="6.7109375" style="83" customWidth="1"/>
    <col min="1551" max="1558" width="0" style="83" hidden="1" customWidth="1"/>
    <col min="1559" max="1561" width="16" style="83" customWidth="1"/>
    <col min="1562" max="1792" width="9.140625" style="83"/>
    <col min="1793" max="1793" width="1.42578125" style="83" customWidth="1"/>
    <col min="1794" max="1795" width="0.85546875" style="83" customWidth="1"/>
    <col min="1796" max="1796" width="0.7109375" style="83" customWidth="1"/>
    <col min="1797" max="1797" width="0.5703125" style="83" customWidth="1"/>
    <col min="1798" max="1798" width="0.7109375" style="83" customWidth="1"/>
    <col min="1799" max="1799" width="0.85546875" style="83" customWidth="1"/>
    <col min="1800" max="1800" width="0.5703125" style="83" customWidth="1"/>
    <col min="1801" max="1801" width="0.7109375" style="83" customWidth="1"/>
    <col min="1802" max="1802" width="43.5703125" style="83" customWidth="1"/>
    <col min="1803" max="1803" width="6.140625" style="83" customWidth="1"/>
    <col min="1804" max="1804" width="6.28515625" style="83" customWidth="1"/>
    <col min="1805" max="1805" width="15.5703125" style="83" customWidth="1"/>
    <col min="1806" max="1806" width="6.7109375" style="83" customWidth="1"/>
    <col min="1807" max="1814" width="0" style="83" hidden="1" customWidth="1"/>
    <col min="1815" max="1817" width="16" style="83" customWidth="1"/>
    <col min="1818" max="2048" width="9.140625" style="83"/>
    <col min="2049" max="2049" width="1.42578125" style="83" customWidth="1"/>
    <col min="2050" max="2051" width="0.85546875" style="83" customWidth="1"/>
    <col min="2052" max="2052" width="0.7109375" style="83" customWidth="1"/>
    <col min="2053" max="2053" width="0.5703125" style="83" customWidth="1"/>
    <col min="2054" max="2054" width="0.7109375" style="83" customWidth="1"/>
    <col min="2055" max="2055" width="0.85546875" style="83" customWidth="1"/>
    <col min="2056" max="2056" width="0.5703125" style="83" customWidth="1"/>
    <col min="2057" max="2057" width="0.7109375" style="83" customWidth="1"/>
    <col min="2058" max="2058" width="43.5703125" style="83" customWidth="1"/>
    <col min="2059" max="2059" width="6.140625" style="83" customWidth="1"/>
    <col min="2060" max="2060" width="6.28515625" style="83" customWidth="1"/>
    <col min="2061" max="2061" width="15.5703125" style="83" customWidth="1"/>
    <col min="2062" max="2062" width="6.7109375" style="83" customWidth="1"/>
    <col min="2063" max="2070" width="0" style="83" hidden="1" customWidth="1"/>
    <col min="2071" max="2073" width="16" style="83" customWidth="1"/>
    <col min="2074" max="2304" width="9.140625" style="83"/>
    <col min="2305" max="2305" width="1.42578125" style="83" customWidth="1"/>
    <col min="2306" max="2307" width="0.85546875" style="83" customWidth="1"/>
    <col min="2308" max="2308" width="0.7109375" style="83" customWidth="1"/>
    <col min="2309" max="2309" width="0.5703125" style="83" customWidth="1"/>
    <col min="2310" max="2310" width="0.7109375" style="83" customWidth="1"/>
    <col min="2311" max="2311" width="0.85546875" style="83" customWidth="1"/>
    <col min="2312" max="2312" width="0.5703125" style="83" customWidth="1"/>
    <col min="2313" max="2313" width="0.7109375" style="83" customWidth="1"/>
    <col min="2314" max="2314" width="43.5703125" style="83" customWidth="1"/>
    <col min="2315" max="2315" width="6.140625" style="83" customWidth="1"/>
    <col min="2316" max="2316" width="6.28515625" style="83" customWidth="1"/>
    <col min="2317" max="2317" width="15.5703125" style="83" customWidth="1"/>
    <col min="2318" max="2318" width="6.7109375" style="83" customWidth="1"/>
    <col min="2319" max="2326" width="0" style="83" hidden="1" customWidth="1"/>
    <col min="2327" max="2329" width="16" style="83" customWidth="1"/>
    <col min="2330" max="2560" width="9.140625" style="83"/>
    <col min="2561" max="2561" width="1.42578125" style="83" customWidth="1"/>
    <col min="2562" max="2563" width="0.85546875" style="83" customWidth="1"/>
    <col min="2564" max="2564" width="0.7109375" style="83" customWidth="1"/>
    <col min="2565" max="2565" width="0.5703125" style="83" customWidth="1"/>
    <col min="2566" max="2566" width="0.7109375" style="83" customWidth="1"/>
    <col min="2567" max="2567" width="0.85546875" style="83" customWidth="1"/>
    <col min="2568" max="2568" width="0.5703125" style="83" customWidth="1"/>
    <col min="2569" max="2569" width="0.7109375" style="83" customWidth="1"/>
    <col min="2570" max="2570" width="43.5703125" style="83" customWidth="1"/>
    <col min="2571" max="2571" width="6.140625" style="83" customWidth="1"/>
    <col min="2572" max="2572" width="6.28515625" style="83" customWidth="1"/>
    <col min="2573" max="2573" width="15.5703125" style="83" customWidth="1"/>
    <col min="2574" max="2574" width="6.7109375" style="83" customWidth="1"/>
    <col min="2575" max="2582" width="0" style="83" hidden="1" customWidth="1"/>
    <col min="2583" max="2585" width="16" style="83" customWidth="1"/>
    <col min="2586" max="2816" width="9.140625" style="83"/>
    <col min="2817" max="2817" width="1.42578125" style="83" customWidth="1"/>
    <col min="2818" max="2819" width="0.85546875" style="83" customWidth="1"/>
    <col min="2820" max="2820" width="0.7109375" style="83" customWidth="1"/>
    <col min="2821" max="2821" width="0.5703125" style="83" customWidth="1"/>
    <col min="2822" max="2822" width="0.7109375" style="83" customWidth="1"/>
    <col min="2823" max="2823" width="0.85546875" style="83" customWidth="1"/>
    <col min="2824" max="2824" width="0.5703125" style="83" customWidth="1"/>
    <col min="2825" max="2825" width="0.7109375" style="83" customWidth="1"/>
    <col min="2826" max="2826" width="43.5703125" style="83" customWidth="1"/>
    <col min="2827" max="2827" width="6.140625" style="83" customWidth="1"/>
    <col min="2828" max="2828" width="6.28515625" style="83" customWidth="1"/>
    <col min="2829" max="2829" width="15.5703125" style="83" customWidth="1"/>
    <col min="2830" max="2830" width="6.7109375" style="83" customWidth="1"/>
    <col min="2831" max="2838" width="0" style="83" hidden="1" customWidth="1"/>
    <col min="2839" max="2841" width="16" style="83" customWidth="1"/>
    <col min="2842" max="3072" width="9.140625" style="83"/>
    <col min="3073" max="3073" width="1.42578125" style="83" customWidth="1"/>
    <col min="3074" max="3075" width="0.85546875" style="83" customWidth="1"/>
    <col min="3076" max="3076" width="0.7109375" style="83" customWidth="1"/>
    <col min="3077" max="3077" width="0.5703125" style="83" customWidth="1"/>
    <col min="3078" max="3078" width="0.7109375" style="83" customWidth="1"/>
    <col min="3079" max="3079" width="0.85546875" style="83" customWidth="1"/>
    <col min="3080" max="3080" width="0.5703125" style="83" customWidth="1"/>
    <col min="3081" max="3081" width="0.7109375" style="83" customWidth="1"/>
    <col min="3082" max="3082" width="43.5703125" style="83" customWidth="1"/>
    <col min="3083" max="3083" width="6.140625" style="83" customWidth="1"/>
    <col min="3084" max="3084" width="6.28515625" style="83" customWidth="1"/>
    <col min="3085" max="3085" width="15.5703125" style="83" customWidth="1"/>
    <col min="3086" max="3086" width="6.7109375" style="83" customWidth="1"/>
    <col min="3087" max="3094" width="0" style="83" hidden="1" customWidth="1"/>
    <col min="3095" max="3097" width="16" style="83" customWidth="1"/>
    <col min="3098" max="3328" width="9.140625" style="83"/>
    <col min="3329" max="3329" width="1.42578125" style="83" customWidth="1"/>
    <col min="3330" max="3331" width="0.85546875" style="83" customWidth="1"/>
    <col min="3332" max="3332" width="0.7109375" style="83" customWidth="1"/>
    <col min="3333" max="3333" width="0.5703125" style="83" customWidth="1"/>
    <col min="3334" max="3334" width="0.7109375" style="83" customWidth="1"/>
    <col min="3335" max="3335" width="0.85546875" style="83" customWidth="1"/>
    <col min="3336" max="3336" width="0.5703125" style="83" customWidth="1"/>
    <col min="3337" max="3337" width="0.7109375" style="83" customWidth="1"/>
    <col min="3338" max="3338" width="43.5703125" style="83" customWidth="1"/>
    <col min="3339" max="3339" width="6.140625" style="83" customWidth="1"/>
    <col min="3340" max="3340" width="6.28515625" style="83" customWidth="1"/>
    <col min="3341" max="3341" width="15.5703125" style="83" customWidth="1"/>
    <col min="3342" max="3342" width="6.7109375" style="83" customWidth="1"/>
    <col min="3343" max="3350" width="0" style="83" hidden="1" customWidth="1"/>
    <col min="3351" max="3353" width="16" style="83" customWidth="1"/>
    <col min="3354" max="3584" width="9.140625" style="83"/>
    <col min="3585" max="3585" width="1.42578125" style="83" customWidth="1"/>
    <col min="3586" max="3587" width="0.85546875" style="83" customWidth="1"/>
    <col min="3588" max="3588" width="0.7109375" style="83" customWidth="1"/>
    <col min="3589" max="3589" width="0.5703125" style="83" customWidth="1"/>
    <col min="3590" max="3590" width="0.7109375" style="83" customWidth="1"/>
    <col min="3591" max="3591" width="0.85546875" style="83" customWidth="1"/>
    <col min="3592" max="3592" width="0.5703125" style="83" customWidth="1"/>
    <col min="3593" max="3593" width="0.7109375" style="83" customWidth="1"/>
    <col min="3594" max="3594" width="43.5703125" style="83" customWidth="1"/>
    <col min="3595" max="3595" width="6.140625" style="83" customWidth="1"/>
    <col min="3596" max="3596" width="6.28515625" style="83" customWidth="1"/>
    <col min="3597" max="3597" width="15.5703125" style="83" customWidth="1"/>
    <col min="3598" max="3598" width="6.7109375" style="83" customWidth="1"/>
    <col min="3599" max="3606" width="0" style="83" hidden="1" customWidth="1"/>
    <col min="3607" max="3609" width="16" style="83" customWidth="1"/>
    <col min="3610" max="3840" width="9.140625" style="83"/>
    <col min="3841" max="3841" width="1.42578125" style="83" customWidth="1"/>
    <col min="3842" max="3843" width="0.85546875" style="83" customWidth="1"/>
    <col min="3844" max="3844" width="0.7109375" style="83" customWidth="1"/>
    <col min="3845" max="3845" width="0.5703125" style="83" customWidth="1"/>
    <col min="3846" max="3846" width="0.7109375" style="83" customWidth="1"/>
    <col min="3847" max="3847" width="0.85546875" style="83" customWidth="1"/>
    <col min="3848" max="3848" width="0.5703125" style="83" customWidth="1"/>
    <col min="3849" max="3849" width="0.7109375" style="83" customWidth="1"/>
    <col min="3850" max="3850" width="43.5703125" style="83" customWidth="1"/>
    <col min="3851" max="3851" width="6.140625" style="83" customWidth="1"/>
    <col min="3852" max="3852" width="6.28515625" style="83" customWidth="1"/>
    <col min="3853" max="3853" width="15.5703125" style="83" customWidth="1"/>
    <col min="3854" max="3854" width="6.7109375" style="83" customWidth="1"/>
    <col min="3855" max="3862" width="0" style="83" hidden="1" customWidth="1"/>
    <col min="3863" max="3865" width="16" style="83" customWidth="1"/>
    <col min="3866" max="4096" width="9.140625" style="83"/>
    <col min="4097" max="4097" width="1.42578125" style="83" customWidth="1"/>
    <col min="4098" max="4099" width="0.85546875" style="83" customWidth="1"/>
    <col min="4100" max="4100" width="0.7109375" style="83" customWidth="1"/>
    <col min="4101" max="4101" width="0.5703125" style="83" customWidth="1"/>
    <col min="4102" max="4102" width="0.7109375" style="83" customWidth="1"/>
    <col min="4103" max="4103" width="0.85546875" style="83" customWidth="1"/>
    <col min="4104" max="4104" width="0.5703125" style="83" customWidth="1"/>
    <col min="4105" max="4105" width="0.7109375" style="83" customWidth="1"/>
    <col min="4106" max="4106" width="43.5703125" style="83" customWidth="1"/>
    <col min="4107" max="4107" width="6.140625" style="83" customWidth="1"/>
    <col min="4108" max="4108" width="6.28515625" style="83" customWidth="1"/>
    <col min="4109" max="4109" width="15.5703125" style="83" customWidth="1"/>
    <col min="4110" max="4110" width="6.7109375" style="83" customWidth="1"/>
    <col min="4111" max="4118" width="0" style="83" hidden="1" customWidth="1"/>
    <col min="4119" max="4121" width="16" style="83" customWidth="1"/>
    <col min="4122" max="4352" width="9.140625" style="83"/>
    <col min="4353" max="4353" width="1.42578125" style="83" customWidth="1"/>
    <col min="4354" max="4355" width="0.85546875" style="83" customWidth="1"/>
    <col min="4356" max="4356" width="0.7109375" style="83" customWidth="1"/>
    <col min="4357" max="4357" width="0.5703125" style="83" customWidth="1"/>
    <col min="4358" max="4358" width="0.7109375" style="83" customWidth="1"/>
    <col min="4359" max="4359" width="0.85546875" style="83" customWidth="1"/>
    <col min="4360" max="4360" width="0.5703125" style="83" customWidth="1"/>
    <col min="4361" max="4361" width="0.7109375" style="83" customWidth="1"/>
    <col min="4362" max="4362" width="43.5703125" style="83" customWidth="1"/>
    <col min="4363" max="4363" width="6.140625" style="83" customWidth="1"/>
    <col min="4364" max="4364" width="6.28515625" style="83" customWidth="1"/>
    <col min="4365" max="4365" width="15.5703125" style="83" customWidth="1"/>
    <col min="4366" max="4366" width="6.7109375" style="83" customWidth="1"/>
    <col min="4367" max="4374" width="0" style="83" hidden="1" customWidth="1"/>
    <col min="4375" max="4377" width="16" style="83" customWidth="1"/>
    <col min="4378" max="4608" width="9.140625" style="83"/>
    <col min="4609" max="4609" width="1.42578125" style="83" customWidth="1"/>
    <col min="4610" max="4611" width="0.85546875" style="83" customWidth="1"/>
    <col min="4612" max="4612" width="0.7109375" style="83" customWidth="1"/>
    <col min="4613" max="4613" width="0.5703125" style="83" customWidth="1"/>
    <col min="4614" max="4614" width="0.7109375" style="83" customWidth="1"/>
    <col min="4615" max="4615" width="0.85546875" style="83" customWidth="1"/>
    <col min="4616" max="4616" width="0.5703125" style="83" customWidth="1"/>
    <col min="4617" max="4617" width="0.7109375" style="83" customWidth="1"/>
    <col min="4618" max="4618" width="43.5703125" style="83" customWidth="1"/>
    <col min="4619" max="4619" width="6.140625" style="83" customWidth="1"/>
    <col min="4620" max="4620" width="6.28515625" style="83" customWidth="1"/>
    <col min="4621" max="4621" width="15.5703125" style="83" customWidth="1"/>
    <col min="4622" max="4622" width="6.7109375" style="83" customWidth="1"/>
    <col min="4623" max="4630" width="0" style="83" hidden="1" customWidth="1"/>
    <col min="4631" max="4633" width="16" style="83" customWidth="1"/>
    <col min="4634" max="4864" width="9.140625" style="83"/>
    <col min="4865" max="4865" width="1.42578125" style="83" customWidth="1"/>
    <col min="4866" max="4867" width="0.85546875" style="83" customWidth="1"/>
    <col min="4868" max="4868" width="0.7109375" style="83" customWidth="1"/>
    <col min="4869" max="4869" width="0.5703125" style="83" customWidth="1"/>
    <col min="4870" max="4870" width="0.7109375" style="83" customWidth="1"/>
    <col min="4871" max="4871" width="0.85546875" style="83" customWidth="1"/>
    <col min="4872" max="4872" width="0.5703125" style="83" customWidth="1"/>
    <col min="4873" max="4873" width="0.7109375" style="83" customWidth="1"/>
    <col min="4874" max="4874" width="43.5703125" style="83" customWidth="1"/>
    <col min="4875" max="4875" width="6.140625" style="83" customWidth="1"/>
    <col min="4876" max="4876" width="6.28515625" style="83" customWidth="1"/>
    <col min="4877" max="4877" width="15.5703125" style="83" customWidth="1"/>
    <col min="4878" max="4878" width="6.7109375" style="83" customWidth="1"/>
    <col min="4879" max="4886" width="0" style="83" hidden="1" customWidth="1"/>
    <col min="4887" max="4889" width="16" style="83" customWidth="1"/>
    <col min="4890" max="5120" width="9.140625" style="83"/>
    <col min="5121" max="5121" width="1.42578125" style="83" customWidth="1"/>
    <col min="5122" max="5123" width="0.85546875" style="83" customWidth="1"/>
    <col min="5124" max="5124" width="0.7109375" style="83" customWidth="1"/>
    <col min="5125" max="5125" width="0.5703125" style="83" customWidth="1"/>
    <col min="5126" max="5126" width="0.7109375" style="83" customWidth="1"/>
    <col min="5127" max="5127" width="0.85546875" style="83" customWidth="1"/>
    <col min="5128" max="5128" width="0.5703125" style="83" customWidth="1"/>
    <col min="5129" max="5129" width="0.7109375" style="83" customWidth="1"/>
    <col min="5130" max="5130" width="43.5703125" style="83" customWidth="1"/>
    <col min="5131" max="5131" width="6.140625" style="83" customWidth="1"/>
    <col min="5132" max="5132" width="6.28515625" style="83" customWidth="1"/>
    <col min="5133" max="5133" width="15.5703125" style="83" customWidth="1"/>
    <col min="5134" max="5134" width="6.7109375" style="83" customWidth="1"/>
    <col min="5135" max="5142" width="0" style="83" hidden="1" customWidth="1"/>
    <col min="5143" max="5145" width="16" style="83" customWidth="1"/>
    <col min="5146" max="5376" width="9.140625" style="83"/>
    <col min="5377" max="5377" width="1.42578125" style="83" customWidth="1"/>
    <col min="5378" max="5379" width="0.85546875" style="83" customWidth="1"/>
    <col min="5380" max="5380" width="0.7109375" style="83" customWidth="1"/>
    <col min="5381" max="5381" width="0.5703125" style="83" customWidth="1"/>
    <col min="5382" max="5382" width="0.7109375" style="83" customWidth="1"/>
    <col min="5383" max="5383" width="0.85546875" style="83" customWidth="1"/>
    <col min="5384" max="5384" width="0.5703125" style="83" customWidth="1"/>
    <col min="5385" max="5385" width="0.7109375" style="83" customWidth="1"/>
    <col min="5386" max="5386" width="43.5703125" style="83" customWidth="1"/>
    <col min="5387" max="5387" width="6.140625" style="83" customWidth="1"/>
    <col min="5388" max="5388" width="6.28515625" style="83" customWidth="1"/>
    <col min="5389" max="5389" width="15.5703125" style="83" customWidth="1"/>
    <col min="5390" max="5390" width="6.7109375" style="83" customWidth="1"/>
    <col min="5391" max="5398" width="0" style="83" hidden="1" customWidth="1"/>
    <col min="5399" max="5401" width="16" style="83" customWidth="1"/>
    <col min="5402" max="5632" width="9.140625" style="83"/>
    <col min="5633" max="5633" width="1.42578125" style="83" customWidth="1"/>
    <col min="5634" max="5635" width="0.85546875" style="83" customWidth="1"/>
    <col min="5636" max="5636" width="0.7109375" style="83" customWidth="1"/>
    <col min="5637" max="5637" width="0.5703125" style="83" customWidth="1"/>
    <col min="5638" max="5638" width="0.7109375" style="83" customWidth="1"/>
    <col min="5639" max="5639" width="0.85546875" style="83" customWidth="1"/>
    <col min="5640" max="5640" width="0.5703125" style="83" customWidth="1"/>
    <col min="5641" max="5641" width="0.7109375" style="83" customWidth="1"/>
    <col min="5642" max="5642" width="43.5703125" style="83" customWidth="1"/>
    <col min="5643" max="5643" width="6.140625" style="83" customWidth="1"/>
    <col min="5644" max="5644" width="6.28515625" style="83" customWidth="1"/>
    <col min="5645" max="5645" width="15.5703125" style="83" customWidth="1"/>
    <col min="5646" max="5646" width="6.7109375" style="83" customWidth="1"/>
    <col min="5647" max="5654" width="0" style="83" hidden="1" customWidth="1"/>
    <col min="5655" max="5657" width="16" style="83" customWidth="1"/>
    <col min="5658" max="5888" width="9.140625" style="83"/>
    <col min="5889" max="5889" width="1.42578125" style="83" customWidth="1"/>
    <col min="5890" max="5891" width="0.85546875" style="83" customWidth="1"/>
    <col min="5892" max="5892" width="0.7109375" style="83" customWidth="1"/>
    <col min="5893" max="5893" width="0.5703125" style="83" customWidth="1"/>
    <col min="5894" max="5894" width="0.7109375" style="83" customWidth="1"/>
    <col min="5895" max="5895" width="0.85546875" style="83" customWidth="1"/>
    <col min="5896" max="5896" width="0.5703125" style="83" customWidth="1"/>
    <col min="5897" max="5897" width="0.7109375" style="83" customWidth="1"/>
    <col min="5898" max="5898" width="43.5703125" style="83" customWidth="1"/>
    <col min="5899" max="5899" width="6.140625" style="83" customWidth="1"/>
    <col min="5900" max="5900" width="6.28515625" style="83" customWidth="1"/>
    <col min="5901" max="5901" width="15.5703125" style="83" customWidth="1"/>
    <col min="5902" max="5902" width="6.7109375" style="83" customWidth="1"/>
    <col min="5903" max="5910" width="0" style="83" hidden="1" customWidth="1"/>
    <col min="5911" max="5913" width="16" style="83" customWidth="1"/>
    <col min="5914" max="6144" width="9.140625" style="83"/>
    <col min="6145" max="6145" width="1.42578125" style="83" customWidth="1"/>
    <col min="6146" max="6147" width="0.85546875" style="83" customWidth="1"/>
    <col min="6148" max="6148" width="0.7109375" style="83" customWidth="1"/>
    <col min="6149" max="6149" width="0.5703125" style="83" customWidth="1"/>
    <col min="6150" max="6150" width="0.7109375" style="83" customWidth="1"/>
    <col min="6151" max="6151" width="0.85546875" style="83" customWidth="1"/>
    <col min="6152" max="6152" width="0.5703125" style="83" customWidth="1"/>
    <col min="6153" max="6153" width="0.7109375" style="83" customWidth="1"/>
    <col min="6154" max="6154" width="43.5703125" style="83" customWidth="1"/>
    <col min="6155" max="6155" width="6.140625" style="83" customWidth="1"/>
    <col min="6156" max="6156" width="6.28515625" style="83" customWidth="1"/>
    <col min="6157" max="6157" width="15.5703125" style="83" customWidth="1"/>
    <col min="6158" max="6158" width="6.7109375" style="83" customWidth="1"/>
    <col min="6159" max="6166" width="0" style="83" hidden="1" customWidth="1"/>
    <col min="6167" max="6169" width="16" style="83" customWidth="1"/>
    <col min="6170" max="6400" width="9.140625" style="83"/>
    <col min="6401" max="6401" width="1.42578125" style="83" customWidth="1"/>
    <col min="6402" max="6403" width="0.85546875" style="83" customWidth="1"/>
    <col min="6404" max="6404" width="0.7109375" style="83" customWidth="1"/>
    <col min="6405" max="6405" width="0.5703125" style="83" customWidth="1"/>
    <col min="6406" max="6406" width="0.7109375" style="83" customWidth="1"/>
    <col min="6407" max="6407" width="0.85546875" style="83" customWidth="1"/>
    <col min="6408" max="6408" width="0.5703125" style="83" customWidth="1"/>
    <col min="6409" max="6409" width="0.7109375" style="83" customWidth="1"/>
    <col min="6410" max="6410" width="43.5703125" style="83" customWidth="1"/>
    <col min="6411" max="6411" width="6.140625" style="83" customWidth="1"/>
    <col min="6412" max="6412" width="6.28515625" style="83" customWidth="1"/>
    <col min="6413" max="6413" width="15.5703125" style="83" customWidth="1"/>
    <col min="6414" max="6414" width="6.7109375" style="83" customWidth="1"/>
    <col min="6415" max="6422" width="0" style="83" hidden="1" customWidth="1"/>
    <col min="6423" max="6425" width="16" style="83" customWidth="1"/>
    <col min="6426" max="6656" width="9.140625" style="83"/>
    <col min="6657" max="6657" width="1.42578125" style="83" customWidth="1"/>
    <col min="6658" max="6659" width="0.85546875" style="83" customWidth="1"/>
    <col min="6660" max="6660" width="0.7109375" style="83" customWidth="1"/>
    <col min="6661" max="6661" width="0.5703125" style="83" customWidth="1"/>
    <col min="6662" max="6662" width="0.7109375" style="83" customWidth="1"/>
    <col min="6663" max="6663" width="0.85546875" style="83" customWidth="1"/>
    <col min="6664" max="6664" width="0.5703125" style="83" customWidth="1"/>
    <col min="6665" max="6665" width="0.7109375" style="83" customWidth="1"/>
    <col min="6666" max="6666" width="43.5703125" style="83" customWidth="1"/>
    <col min="6667" max="6667" width="6.140625" style="83" customWidth="1"/>
    <col min="6668" max="6668" width="6.28515625" style="83" customWidth="1"/>
    <col min="6669" max="6669" width="15.5703125" style="83" customWidth="1"/>
    <col min="6670" max="6670" width="6.7109375" style="83" customWidth="1"/>
    <col min="6671" max="6678" width="0" style="83" hidden="1" customWidth="1"/>
    <col min="6679" max="6681" width="16" style="83" customWidth="1"/>
    <col min="6682" max="6912" width="9.140625" style="83"/>
    <col min="6913" max="6913" width="1.42578125" style="83" customWidth="1"/>
    <col min="6914" max="6915" width="0.85546875" style="83" customWidth="1"/>
    <col min="6916" max="6916" width="0.7109375" style="83" customWidth="1"/>
    <col min="6917" max="6917" width="0.5703125" style="83" customWidth="1"/>
    <col min="6918" max="6918" width="0.7109375" style="83" customWidth="1"/>
    <col min="6919" max="6919" width="0.85546875" style="83" customWidth="1"/>
    <col min="6920" max="6920" width="0.5703125" style="83" customWidth="1"/>
    <col min="6921" max="6921" width="0.7109375" style="83" customWidth="1"/>
    <col min="6922" max="6922" width="43.5703125" style="83" customWidth="1"/>
    <col min="6923" max="6923" width="6.140625" style="83" customWidth="1"/>
    <col min="6924" max="6924" width="6.28515625" style="83" customWidth="1"/>
    <col min="6925" max="6925" width="15.5703125" style="83" customWidth="1"/>
    <col min="6926" max="6926" width="6.7109375" style="83" customWidth="1"/>
    <col min="6927" max="6934" width="0" style="83" hidden="1" customWidth="1"/>
    <col min="6935" max="6937" width="16" style="83" customWidth="1"/>
    <col min="6938" max="7168" width="9.140625" style="83"/>
    <col min="7169" max="7169" width="1.42578125" style="83" customWidth="1"/>
    <col min="7170" max="7171" width="0.85546875" style="83" customWidth="1"/>
    <col min="7172" max="7172" width="0.7109375" style="83" customWidth="1"/>
    <col min="7173" max="7173" width="0.5703125" style="83" customWidth="1"/>
    <col min="7174" max="7174" width="0.7109375" style="83" customWidth="1"/>
    <col min="7175" max="7175" width="0.85546875" style="83" customWidth="1"/>
    <col min="7176" max="7176" width="0.5703125" style="83" customWidth="1"/>
    <col min="7177" max="7177" width="0.7109375" style="83" customWidth="1"/>
    <col min="7178" max="7178" width="43.5703125" style="83" customWidth="1"/>
    <col min="7179" max="7179" width="6.140625" style="83" customWidth="1"/>
    <col min="7180" max="7180" width="6.28515625" style="83" customWidth="1"/>
    <col min="7181" max="7181" width="15.5703125" style="83" customWidth="1"/>
    <col min="7182" max="7182" width="6.7109375" style="83" customWidth="1"/>
    <col min="7183" max="7190" width="0" style="83" hidden="1" customWidth="1"/>
    <col min="7191" max="7193" width="16" style="83" customWidth="1"/>
    <col min="7194" max="7424" width="9.140625" style="83"/>
    <col min="7425" max="7425" width="1.42578125" style="83" customWidth="1"/>
    <col min="7426" max="7427" width="0.85546875" style="83" customWidth="1"/>
    <col min="7428" max="7428" width="0.7109375" style="83" customWidth="1"/>
    <col min="7429" max="7429" width="0.5703125" style="83" customWidth="1"/>
    <col min="7430" max="7430" width="0.7109375" style="83" customWidth="1"/>
    <col min="7431" max="7431" width="0.85546875" style="83" customWidth="1"/>
    <col min="7432" max="7432" width="0.5703125" style="83" customWidth="1"/>
    <col min="7433" max="7433" width="0.7109375" style="83" customWidth="1"/>
    <col min="7434" max="7434" width="43.5703125" style="83" customWidth="1"/>
    <col min="7435" max="7435" width="6.140625" style="83" customWidth="1"/>
    <col min="7436" max="7436" width="6.28515625" style="83" customWidth="1"/>
    <col min="7437" max="7437" width="15.5703125" style="83" customWidth="1"/>
    <col min="7438" max="7438" width="6.7109375" style="83" customWidth="1"/>
    <col min="7439" max="7446" width="0" style="83" hidden="1" customWidth="1"/>
    <col min="7447" max="7449" width="16" style="83" customWidth="1"/>
    <col min="7450" max="7680" width="9.140625" style="83"/>
    <col min="7681" max="7681" width="1.42578125" style="83" customWidth="1"/>
    <col min="7682" max="7683" width="0.85546875" style="83" customWidth="1"/>
    <col min="7684" max="7684" width="0.7109375" style="83" customWidth="1"/>
    <col min="7685" max="7685" width="0.5703125" style="83" customWidth="1"/>
    <col min="7686" max="7686" width="0.7109375" style="83" customWidth="1"/>
    <col min="7687" max="7687" width="0.85546875" style="83" customWidth="1"/>
    <col min="7688" max="7688" width="0.5703125" style="83" customWidth="1"/>
    <col min="7689" max="7689" width="0.7109375" style="83" customWidth="1"/>
    <col min="7690" max="7690" width="43.5703125" style="83" customWidth="1"/>
    <col min="7691" max="7691" width="6.140625" style="83" customWidth="1"/>
    <col min="7692" max="7692" width="6.28515625" style="83" customWidth="1"/>
    <col min="7693" max="7693" width="15.5703125" style="83" customWidth="1"/>
    <col min="7694" max="7694" width="6.7109375" style="83" customWidth="1"/>
    <col min="7695" max="7702" width="0" style="83" hidden="1" customWidth="1"/>
    <col min="7703" max="7705" width="16" style="83" customWidth="1"/>
    <col min="7706" max="7936" width="9.140625" style="83"/>
    <col min="7937" max="7937" width="1.42578125" style="83" customWidth="1"/>
    <col min="7938" max="7939" width="0.85546875" style="83" customWidth="1"/>
    <col min="7940" max="7940" width="0.7109375" style="83" customWidth="1"/>
    <col min="7941" max="7941" width="0.5703125" style="83" customWidth="1"/>
    <col min="7942" max="7942" width="0.7109375" style="83" customWidth="1"/>
    <col min="7943" max="7943" width="0.85546875" style="83" customWidth="1"/>
    <col min="7944" max="7944" width="0.5703125" style="83" customWidth="1"/>
    <col min="7945" max="7945" width="0.7109375" style="83" customWidth="1"/>
    <col min="7946" max="7946" width="43.5703125" style="83" customWidth="1"/>
    <col min="7947" max="7947" width="6.140625" style="83" customWidth="1"/>
    <col min="7948" max="7948" width="6.28515625" style="83" customWidth="1"/>
    <col min="7949" max="7949" width="15.5703125" style="83" customWidth="1"/>
    <col min="7950" max="7950" width="6.7109375" style="83" customWidth="1"/>
    <col min="7951" max="7958" width="0" style="83" hidden="1" customWidth="1"/>
    <col min="7959" max="7961" width="16" style="83" customWidth="1"/>
    <col min="7962" max="8192" width="9.140625" style="83"/>
    <col min="8193" max="8193" width="1.42578125" style="83" customWidth="1"/>
    <col min="8194" max="8195" width="0.85546875" style="83" customWidth="1"/>
    <col min="8196" max="8196" width="0.7109375" style="83" customWidth="1"/>
    <col min="8197" max="8197" width="0.5703125" style="83" customWidth="1"/>
    <col min="8198" max="8198" width="0.7109375" style="83" customWidth="1"/>
    <col min="8199" max="8199" width="0.85546875" style="83" customWidth="1"/>
    <col min="8200" max="8200" width="0.5703125" style="83" customWidth="1"/>
    <col min="8201" max="8201" width="0.7109375" style="83" customWidth="1"/>
    <col min="8202" max="8202" width="43.5703125" style="83" customWidth="1"/>
    <col min="8203" max="8203" width="6.140625" style="83" customWidth="1"/>
    <col min="8204" max="8204" width="6.28515625" style="83" customWidth="1"/>
    <col min="8205" max="8205" width="15.5703125" style="83" customWidth="1"/>
    <col min="8206" max="8206" width="6.7109375" style="83" customWidth="1"/>
    <col min="8207" max="8214" width="0" style="83" hidden="1" customWidth="1"/>
    <col min="8215" max="8217" width="16" style="83" customWidth="1"/>
    <col min="8218" max="8448" width="9.140625" style="83"/>
    <col min="8449" max="8449" width="1.42578125" style="83" customWidth="1"/>
    <col min="8450" max="8451" width="0.85546875" style="83" customWidth="1"/>
    <col min="8452" max="8452" width="0.7109375" style="83" customWidth="1"/>
    <col min="8453" max="8453" width="0.5703125" style="83" customWidth="1"/>
    <col min="8454" max="8454" width="0.7109375" style="83" customWidth="1"/>
    <col min="8455" max="8455" width="0.85546875" style="83" customWidth="1"/>
    <col min="8456" max="8456" width="0.5703125" style="83" customWidth="1"/>
    <col min="8457" max="8457" width="0.7109375" style="83" customWidth="1"/>
    <col min="8458" max="8458" width="43.5703125" style="83" customWidth="1"/>
    <col min="8459" max="8459" width="6.140625" style="83" customWidth="1"/>
    <col min="8460" max="8460" width="6.28515625" style="83" customWidth="1"/>
    <col min="8461" max="8461" width="15.5703125" style="83" customWidth="1"/>
    <col min="8462" max="8462" width="6.7109375" style="83" customWidth="1"/>
    <col min="8463" max="8470" width="0" style="83" hidden="1" customWidth="1"/>
    <col min="8471" max="8473" width="16" style="83" customWidth="1"/>
    <col min="8474" max="8704" width="9.140625" style="83"/>
    <col min="8705" max="8705" width="1.42578125" style="83" customWidth="1"/>
    <col min="8706" max="8707" width="0.85546875" style="83" customWidth="1"/>
    <col min="8708" max="8708" width="0.7109375" style="83" customWidth="1"/>
    <col min="8709" max="8709" width="0.5703125" style="83" customWidth="1"/>
    <col min="8710" max="8710" width="0.7109375" style="83" customWidth="1"/>
    <col min="8711" max="8711" width="0.85546875" style="83" customWidth="1"/>
    <col min="8712" max="8712" width="0.5703125" style="83" customWidth="1"/>
    <col min="8713" max="8713" width="0.7109375" style="83" customWidth="1"/>
    <col min="8714" max="8714" width="43.5703125" style="83" customWidth="1"/>
    <col min="8715" max="8715" width="6.140625" style="83" customWidth="1"/>
    <col min="8716" max="8716" width="6.28515625" style="83" customWidth="1"/>
    <col min="8717" max="8717" width="15.5703125" style="83" customWidth="1"/>
    <col min="8718" max="8718" width="6.7109375" style="83" customWidth="1"/>
    <col min="8719" max="8726" width="0" style="83" hidden="1" customWidth="1"/>
    <col min="8727" max="8729" width="16" style="83" customWidth="1"/>
    <col min="8730" max="8960" width="9.140625" style="83"/>
    <col min="8961" max="8961" width="1.42578125" style="83" customWidth="1"/>
    <col min="8962" max="8963" width="0.85546875" style="83" customWidth="1"/>
    <col min="8964" max="8964" width="0.7109375" style="83" customWidth="1"/>
    <col min="8965" max="8965" width="0.5703125" style="83" customWidth="1"/>
    <col min="8966" max="8966" width="0.7109375" style="83" customWidth="1"/>
    <col min="8967" max="8967" width="0.85546875" style="83" customWidth="1"/>
    <col min="8968" max="8968" width="0.5703125" style="83" customWidth="1"/>
    <col min="8969" max="8969" width="0.7109375" style="83" customWidth="1"/>
    <col min="8970" max="8970" width="43.5703125" style="83" customWidth="1"/>
    <col min="8971" max="8971" width="6.140625" style="83" customWidth="1"/>
    <col min="8972" max="8972" width="6.28515625" style="83" customWidth="1"/>
    <col min="8973" max="8973" width="15.5703125" style="83" customWidth="1"/>
    <col min="8974" max="8974" width="6.7109375" style="83" customWidth="1"/>
    <col min="8975" max="8982" width="0" style="83" hidden="1" customWidth="1"/>
    <col min="8983" max="8985" width="16" style="83" customWidth="1"/>
    <col min="8986" max="9216" width="9.140625" style="83"/>
    <col min="9217" max="9217" width="1.42578125" style="83" customWidth="1"/>
    <col min="9218" max="9219" width="0.85546875" style="83" customWidth="1"/>
    <col min="9220" max="9220" width="0.7109375" style="83" customWidth="1"/>
    <col min="9221" max="9221" width="0.5703125" style="83" customWidth="1"/>
    <col min="9222" max="9222" width="0.7109375" style="83" customWidth="1"/>
    <col min="9223" max="9223" width="0.85546875" style="83" customWidth="1"/>
    <col min="9224" max="9224" width="0.5703125" style="83" customWidth="1"/>
    <col min="9225" max="9225" width="0.7109375" style="83" customWidth="1"/>
    <col min="9226" max="9226" width="43.5703125" style="83" customWidth="1"/>
    <col min="9227" max="9227" width="6.140625" style="83" customWidth="1"/>
    <col min="9228" max="9228" width="6.28515625" style="83" customWidth="1"/>
    <col min="9229" max="9229" width="15.5703125" style="83" customWidth="1"/>
    <col min="9230" max="9230" width="6.7109375" style="83" customWidth="1"/>
    <col min="9231" max="9238" width="0" style="83" hidden="1" customWidth="1"/>
    <col min="9239" max="9241" width="16" style="83" customWidth="1"/>
    <col min="9242" max="9472" width="9.140625" style="83"/>
    <col min="9473" max="9473" width="1.42578125" style="83" customWidth="1"/>
    <col min="9474" max="9475" width="0.85546875" style="83" customWidth="1"/>
    <col min="9476" max="9476" width="0.7109375" style="83" customWidth="1"/>
    <col min="9477" max="9477" width="0.5703125" style="83" customWidth="1"/>
    <col min="9478" max="9478" width="0.7109375" style="83" customWidth="1"/>
    <col min="9479" max="9479" width="0.85546875" style="83" customWidth="1"/>
    <col min="9480" max="9480" width="0.5703125" style="83" customWidth="1"/>
    <col min="9481" max="9481" width="0.7109375" style="83" customWidth="1"/>
    <col min="9482" max="9482" width="43.5703125" style="83" customWidth="1"/>
    <col min="9483" max="9483" width="6.140625" style="83" customWidth="1"/>
    <col min="9484" max="9484" width="6.28515625" style="83" customWidth="1"/>
    <col min="9485" max="9485" width="15.5703125" style="83" customWidth="1"/>
    <col min="9486" max="9486" width="6.7109375" style="83" customWidth="1"/>
    <col min="9487" max="9494" width="0" style="83" hidden="1" customWidth="1"/>
    <col min="9495" max="9497" width="16" style="83" customWidth="1"/>
    <col min="9498" max="9728" width="9.140625" style="83"/>
    <col min="9729" max="9729" width="1.42578125" style="83" customWidth="1"/>
    <col min="9730" max="9731" width="0.85546875" style="83" customWidth="1"/>
    <col min="9732" max="9732" width="0.7109375" style="83" customWidth="1"/>
    <col min="9733" max="9733" width="0.5703125" style="83" customWidth="1"/>
    <col min="9734" max="9734" width="0.7109375" style="83" customWidth="1"/>
    <col min="9735" max="9735" width="0.85546875" style="83" customWidth="1"/>
    <col min="9736" max="9736" width="0.5703125" style="83" customWidth="1"/>
    <col min="9737" max="9737" width="0.7109375" style="83" customWidth="1"/>
    <col min="9738" max="9738" width="43.5703125" style="83" customWidth="1"/>
    <col min="9739" max="9739" width="6.140625" style="83" customWidth="1"/>
    <col min="9740" max="9740" width="6.28515625" style="83" customWidth="1"/>
    <col min="9741" max="9741" width="15.5703125" style="83" customWidth="1"/>
    <col min="9742" max="9742" width="6.7109375" style="83" customWidth="1"/>
    <col min="9743" max="9750" width="0" style="83" hidden="1" customWidth="1"/>
    <col min="9751" max="9753" width="16" style="83" customWidth="1"/>
    <col min="9754" max="9984" width="9.140625" style="83"/>
    <col min="9985" max="9985" width="1.42578125" style="83" customWidth="1"/>
    <col min="9986" max="9987" width="0.85546875" style="83" customWidth="1"/>
    <col min="9988" max="9988" width="0.7109375" style="83" customWidth="1"/>
    <col min="9989" max="9989" width="0.5703125" style="83" customWidth="1"/>
    <col min="9990" max="9990" width="0.7109375" style="83" customWidth="1"/>
    <col min="9991" max="9991" width="0.85546875" style="83" customWidth="1"/>
    <col min="9992" max="9992" width="0.5703125" style="83" customWidth="1"/>
    <col min="9993" max="9993" width="0.7109375" style="83" customWidth="1"/>
    <col min="9994" max="9994" width="43.5703125" style="83" customWidth="1"/>
    <col min="9995" max="9995" width="6.140625" style="83" customWidth="1"/>
    <col min="9996" max="9996" width="6.28515625" style="83" customWidth="1"/>
    <col min="9997" max="9997" width="15.5703125" style="83" customWidth="1"/>
    <col min="9998" max="9998" width="6.7109375" style="83" customWidth="1"/>
    <col min="9999" max="10006" width="0" style="83" hidden="1" customWidth="1"/>
    <col min="10007" max="10009" width="16" style="83" customWidth="1"/>
    <col min="10010" max="10240" width="9.140625" style="83"/>
    <col min="10241" max="10241" width="1.42578125" style="83" customWidth="1"/>
    <col min="10242" max="10243" width="0.85546875" style="83" customWidth="1"/>
    <col min="10244" max="10244" width="0.7109375" style="83" customWidth="1"/>
    <col min="10245" max="10245" width="0.5703125" style="83" customWidth="1"/>
    <col min="10246" max="10246" width="0.7109375" style="83" customWidth="1"/>
    <col min="10247" max="10247" width="0.85546875" style="83" customWidth="1"/>
    <col min="10248" max="10248" width="0.5703125" style="83" customWidth="1"/>
    <col min="10249" max="10249" width="0.7109375" style="83" customWidth="1"/>
    <col min="10250" max="10250" width="43.5703125" style="83" customWidth="1"/>
    <col min="10251" max="10251" width="6.140625" style="83" customWidth="1"/>
    <col min="10252" max="10252" width="6.28515625" style="83" customWidth="1"/>
    <col min="10253" max="10253" width="15.5703125" style="83" customWidth="1"/>
    <col min="10254" max="10254" width="6.7109375" style="83" customWidth="1"/>
    <col min="10255" max="10262" width="0" style="83" hidden="1" customWidth="1"/>
    <col min="10263" max="10265" width="16" style="83" customWidth="1"/>
    <col min="10266" max="10496" width="9.140625" style="83"/>
    <col min="10497" max="10497" width="1.42578125" style="83" customWidth="1"/>
    <col min="10498" max="10499" width="0.85546875" style="83" customWidth="1"/>
    <col min="10500" max="10500" width="0.7109375" style="83" customWidth="1"/>
    <col min="10501" max="10501" width="0.5703125" style="83" customWidth="1"/>
    <col min="10502" max="10502" width="0.7109375" style="83" customWidth="1"/>
    <col min="10503" max="10503" width="0.85546875" style="83" customWidth="1"/>
    <col min="10504" max="10504" width="0.5703125" style="83" customWidth="1"/>
    <col min="10505" max="10505" width="0.7109375" style="83" customWidth="1"/>
    <col min="10506" max="10506" width="43.5703125" style="83" customWidth="1"/>
    <col min="10507" max="10507" width="6.140625" style="83" customWidth="1"/>
    <col min="10508" max="10508" width="6.28515625" style="83" customWidth="1"/>
    <col min="10509" max="10509" width="15.5703125" style="83" customWidth="1"/>
    <col min="10510" max="10510" width="6.7109375" style="83" customWidth="1"/>
    <col min="10511" max="10518" width="0" style="83" hidden="1" customWidth="1"/>
    <col min="10519" max="10521" width="16" style="83" customWidth="1"/>
    <col min="10522" max="10752" width="9.140625" style="83"/>
    <col min="10753" max="10753" width="1.42578125" style="83" customWidth="1"/>
    <col min="10754" max="10755" width="0.85546875" style="83" customWidth="1"/>
    <col min="10756" max="10756" width="0.7109375" style="83" customWidth="1"/>
    <col min="10757" max="10757" width="0.5703125" style="83" customWidth="1"/>
    <col min="10758" max="10758" width="0.7109375" style="83" customWidth="1"/>
    <col min="10759" max="10759" width="0.85546875" style="83" customWidth="1"/>
    <col min="10760" max="10760" width="0.5703125" style="83" customWidth="1"/>
    <col min="10761" max="10761" width="0.7109375" style="83" customWidth="1"/>
    <col min="10762" max="10762" width="43.5703125" style="83" customWidth="1"/>
    <col min="10763" max="10763" width="6.140625" style="83" customWidth="1"/>
    <col min="10764" max="10764" width="6.28515625" style="83" customWidth="1"/>
    <col min="10765" max="10765" width="15.5703125" style="83" customWidth="1"/>
    <col min="10766" max="10766" width="6.7109375" style="83" customWidth="1"/>
    <col min="10767" max="10774" width="0" style="83" hidden="1" customWidth="1"/>
    <col min="10775" max="10777" width="16" style="83" customWidth="1"/>
    <col min="10778" max="11008" width="9.140625" style="83"/>
    <col min="11009" max="11009" width="1.42578125" style="83" customWidth="1"/>
    <col min="11010" max="11011" width="0.85546875" style="83" customWidth="1"/>
    <col min="11012" max="11012" width="0.7109375" style="83" customWidth="1"/>
    <col min="11013" max="11013" width="0.5703125" style="83" customWidth="1"/>
    <col min="11014" max="11014" width="0.7109375" style="83" customWidth="1"/>
    <col min="11015" max="11015" width="0.85546875" style="83" customWidth="1"/>
    <col min="11016" max="11016" width="0.5703125" style="83" customWidth="1"/>
    <col min="11017" max="11017" width="0.7109375" style="83" customWidth="1"/>
    <col min="11018" max="11018" width="43.5703125" style="83" customWidth="1"/>
    <col min="11019" max="11019" width="6.140625" style="83" customWidth="1"/>
    <col min="11020" max="11020" width="6.28515625" style="83" customWidth="1"/>
    <col min="11021" max="11021" width="15.5703125" style="83" customWidth="1"/>
    <col min="11022" max="11022" width="6.7109375" style="83" customWidth="1"/>
    <col min="11023" max="11030" width="0" style="83" hidden="1" customWidth="1"/>
    <col min="11031" max="11033" width="16" style="83" customWidth="1"/>
    <col min="11034" max="11264" width="9.140625" style="83"/>
    <col min="11265" max="11265" width="1.42578125" style="83" customWidth="1"/>
    <col min="11266" max="11267" width="0.85546875" style="83" customWidth="1"/>
    <col min="11268" max="11268" width="0.7109375" style="83" customWidth="1"/>
    <col min="11269" max="11269" width="0.5703125" style="83" customWidth="1"/>
    <col min="11270" max="11270" width="0.7109375" style="83" customWidth="1"/>
    <col min="11271" max="11271" width="0.85546875" style="83" customWidth="1"/>
    <col min="11272" max="11272" width="0.5703125" style="83" customWidth="1"/>
    <col min="11273" max="11273" width="0.7109375" style="83" customWidth="1"/>
    <col min="11274" max="11274" width="43.5703125" style="83" customWidth="1"/>
    <col min="11275" max="11275" width="6.140625" style="83" customWidth="1"/>
    <col min="11276" max="11276" width="6.28515625" style="83" customWidth="1"/>
    <col min="11277" max="11277" width="15.5703125" style="83" customWidth="1"/>
    <col min="11278" max="11278" width="6.7109375" style="83" customWidth="1"/>
    <col min="11279" max="11286" width="0" style="83" hidden="1" customWidth="1"/>
    <col min="11287" max="11289" width="16" style="83" customWidth="1"/>
    <col min="11290" max="11520" width="9.140625" style="83"/>
    <col min="11521" max="11521" width="1.42578125" style="83" customWidth="1"/>
    <col min="11522" max="11523" width="0.85546875" style="83" customWidth="1"/>
    <col min="11524" max="11524" width="0.7109375" style="83" customWidth="1"/>
    <col min="11525" max="11525" width="0.5703125" style="83" customWidth="1"/>
    <col min="11526" max="11526" width="0.7109375" style="83" customWidth="1"/>
    <col min="11527" max="11527" width="0.85546875" style="83" customWidth="1"/>
    <col min="11528" max="11528" width="0.5703125" style="83" customWidth="1"/>
    <col min="11529" max="11529" width="0.7109375" style="83" customWidth="1"/>
    <col min="11530" max="11530" width="43.5703125" style="83" customWidth="1"/>
    <col min="11531" max="11531" width="6.140625" style="83" customWidth="1"/>
    <col min="11532" max="11532" width="6.28515625" style="83" customWidth="1"/>
    <col min="11533" max="11533" width="15.5703125" style="83" customWidth="1"/>
    <col min="11534" max="11534" width="6.7109375" style="83" customWidth="1"/>
    <col min="11535" max="11542" width="0" style="83" hidden="1" customWidth="1"/>
    <col min="11543" max="11545" width="16" style="83" customWidth="1"/>
    <col min="11546" max="11776" width="9.140625" style="83"/>
    <col min="11777" max="11777" width="1.42578125" style="83" customWidth="1"/>
    <col min="11778" max="11779" width="0.85546875" style="83" customWidth="1"/>
    <col min="11780" max="11780" width="0.7109375" style="83" customWidth="1"/>
    <col min="11781" max="11781" width="0.5703125" style="83" customWidth="1"/>
    <col min="11782" max="11782" width="0.7109375" style="83" customWidth="1"/>
    <col min="11783" max="11783" width="0.85546875" style="83" customWidth="1"/>
    <col min="11784" max="11784" width="0.5703125" style="83" customWidth="1"/>
    <col min="11785" max="11785" width="0.7109375" style="83" customWidth="1"/>
    <col min="11786" max="11786" width="43.5703125" style="83" customWidth="1"/>
    <col min="11787" max="11787" width="6.140625" style="83" customWidth="1"/>
    <col min="11788" max="11788" width="6.28515625" style="83" customWidth="1"/>
    <col min="11789" max="11789" width="15.5703125" style="83" customWidth="1"/>
    <col min="11790" max="11790" width="6.7109375" style="83" customWidth="1"/>
    <col min="11791" max="11798" width="0" style="83" hidden="1" customWidth="1"/>
    <col min="11799" max="11801" width="16" style="83" customWidth="1"/>
    <col min="11802" max="12032" width="9.140625" style="83"/>
    <col min="12033" max="12033" width="1.42578125" style="83" customWidth="1"/>
    <col min="12034" max="12035" width="0.85546875" style="83" customWidth="1"/>
    <col min="12036" max="12036" width="0.7109375" style="83" customWidth="1"/>
    <col min="12037" max="12037" width="0.5703125" style="83" customWidth="1"/>
    <col min="12038" max="12038" width="0.7109375" style="83" customWidth="1"/>
    <col min="12039" max="12039" width="0.85546875" style="83" customWidth="1"/>
    <col min="12040" max="12040" width="0.5703125" style="83" customWidth="1"/>
    <col min="12041" max="12041" width="0.7109375" style="83" customWidth="1"/>
    <col min="12042" max="12042" width="43.5703125" style="83" customWidth="1"/>
    <col min="12043" max="12043" width="6.140625" style="83" customWidth="1"/>
    <col min="12044" max="12044" width="6.28515625" style="83" customWidth="1"/>
    <col min="12045" max="12045" width="15.5703125" style="83" customWidth="1"/>
    <col min="12046" max="12046" width="6.7109375" style="83" customWidth="1"/>
    <col min="12047" max="12054" width="0" style="83" hidden="1" customWidth="1"/>
    <col min="12055" max="12057" width="16" style="83" customWidth="1"/>
    <col min="12058" max="12288" width="9.140625" style="83"/>
    <col min="12289" max="12289" width="1.42578125" style="83" customWidth="1"/>
    <col min="12290" max="12291" width="0.85546875" style="83" customWidth="1"/>
    <col min="12292" max="12292" width="0.7109375" style="83" customWidth="1"/>
    <col min="12293" max="12293" width="0.5703125" style="83" customWidth="1"/>
    <col min="12294" max="12294" width="0.7109375" style="83" customWidth="1"/>
    <col min="12295" max="12295" width="0.85546875" style="83" customWidth="1"/>
    <col min="12296" max="12296" width="0.5703125" style="83" customWidth="1"/>
    <col min="12297" max="12297" width="0.7109375" style="83" customWidth="1"/>
    <col min="12298" max="12298" width="43.5703125" style="83" customWidth="1"/>
    <col min="12299" max="12299" width="6.140625" style="83" customWidth="1"/>
    <col min="12300" max="12300" width="6.28515625" style="83" customWidth="1"/>
    <col min="12301" max="12301" width="15.5703125" style="83" customWidth="1"/>
    <col min="12302" max="12302" width="6.7109375" style="83" customWidth="1"/>
    <col min="12303" max="12310" width="0" style="83" hidden="1" customWidth="1"/>
    <col min="12311" max="12313" width="16" style="83" customWidth="1"/>
    <col min="12314" max="12544" width="9.140625" style="83"/>
    <col min="12545" max="12545" width="1.42578125" style="83" customWidth="1"/>
    <col min="12546" max="12547" width="0.85546875" style="83" customWidth="1"/>
    <col min="12548" max="12548" width="0.7109375" style="83" customWidth="1"/>
    <col min="12549" max="12549" width="0.5703125" style="83" customWidth="1"/>
    <col min="12550" max="12550" width="0.7109375" style="83" customWidth="1"/>
    <col min="12551" max="12551" width="0.85546875" style="83" customWidth="1"/>
    <col min="12552" max="12552" width="0.5703125" style="83" customWidth="1"/>
    <col min="12553" max="12553" width="0.7109375" style="83" customWidth="1"/>
    <col min="12554" max="12554" width="43.5703125" style="83" customWidth="1"/>
    <col min="12555" max="12555" width="6.140625" style="83" customWidth="1"/>
    <col min="12556" max="12556" width="6.28515625" style="83" customWidth="1"/>
    <col min="12557" max="12557" width="15.5703125" style="83" customWidth="1"/>
    <col min="12558" max="12558" width="6.7109375" style="83" customWidth="1"/>
    <col min="12559" max="12566" width="0" style="83" hidden="1" customWidth="1"/>
    <col min="12567" max="12569" width="16" style="83" customWidth="1"/>
    <col min="12570" max="12800" width="9.140625" style="83"/>
    <col min="12801" max="12801" width="1.42578125" style="83" customWidth="1"/>
    <col min="12802" max="12803" width="0.85546875" style="83" customWidth="1"/>
    <col min="12804" max="12804" width="0.7109375" style="83" customWidth="1"/>
    <col min="12805" max="12805" width="0.5703125" style="83" customWidth="1"/>
    <col min="12806" max="12806" width="0.7109375" style="83" customWidth="1"/>
    <col min="12807" max="12807" width="0.85546875" style="83" customWidth="1"/>
    <col min="12808" max="12808" width="0.5703125" style="83" customWidth="1"/>
    <col min="12809" max="12809" width="0.7109375" style="83" customWidth="1"/>
    <col min="12810" max="12810" width="43.5703125" style="83" customWidth="1"/>
    <col min="12811" max="12811" width="6.140625" style="83" customWidth="1"/>
    <col min="12812" max="12812" width="6.28515625" style="83" customWidth="1"/>
    <col min="12813" max="12813" width="15.5703125" style="83" customWidth="1"/>
    <col min="12814" max="12814" width="6.7109375" style="83" customWidth="1"/>
    <col min="12815" max="12822" width="0" style="83" hidden="1" customWidth="1"/>
    <col min="12823" max="12825" width="16" style="83" customWidth="1"/>
    <col min="12826" max="13056" width="9.140625" style="83"/>
    <col min="13057" max="13057" width="1.42578125" style="83" customWidth="1"/>
    <col min="13058" max="13059" width="0.85546875" style="83" customWidth="1"/>
    <col min="13060" max="13060" width="0.7109375" style="83" customWidth="1"/>
    <col min="13061" max="13061" width="0.5703125" style="83" customWidth="1"/>
    <col min="13062" max="13062" width="0.7109375" style="83" customWidth="1"/>
    <col min="13063" max="13063" width="0.85546875" style="83" customWidth="1"/>
    <col min="13064" max="13064" width="0.5703125" style="83" customWidth="1"/>
    <col min="13065" max="13065" width="0.7109375" style="83" customWidth="1"/>
    <col min="13066" max="13066" width="43.5703125" style="83" customWidth="1"/>
    <col min="13067" max="13067" width="6.140625" style="83" customWidth="1"/>
    <col min="13068" max="13068" width="6.28515625" style="83" customWidth="1"/>
    <col min="13069" max="13069" width="15.5703125" style="83" customWidth="1"/>
    <col min="13070" max="13070" width="6.7109375" style="83" customWidth="1"/>
    <col min="13071" max="13078" width="0" style="83" hidden="1" customWidth="1"/>
    <col min="13079" max="13081" width="16" style="83" customWidth="1"/>
    <col min="13082" max="13312" width="9.140625" style="83"/>
    <col min="13313" max="13313" width="1.42578125" style="83" customWidth="1"/>
    <col min="13314" max="13315" width="0.85546875" style="83" customWidth="1"/>
    <col min="13316" max="13316" width="0.7109375" style="83" customWidth="1"/>
    <col min="13317" max="13317" width="0.5703125" style="83" customWidth="1"/>
    <col min="13318" max="13318" width="0.7109375" style="83" customWidth="1"/>
    <col min="13319" max="13319" width="0.85546875" style="83" customWidth="1"/>
    <col min="13320" max="13320" width="0.5703125" style="83" customWidth="1"/>
    <col min="13321" max="13321" width="0.7109375" style="83" customWidth="1"/>
    <col min="13322" max="13322" width="43.5703125" style="83" customWidth="1"/>
    <col min="13323" max="13323" width="6.140625" style="83" customWidth="1"/>
    <col min="13324" max="13324" width="6.28515625" style="83" customWidth="1"/>
    <col min="13325" max="13325" width="15.5703125" style="83" customWidth="1"/>
    <col min="13326" max="13326" width="6.7109375" style="83" customWidth="1"/>
    <col min="13327" max="13334" width="0" style="83" hidden="1" customWidth="1"/>
    <col min="13335" max="13337" width="16" style="83" customWidth="1"/>
    <col min="13338" max="13568" width="9.140625" style="83"/>
    <col min="13569" max="13569" width="1.42578125" style="83" customWidth="1"/>
    <col min="13570" max="13571" width="0.85546875" style="83" customWidth="1"/>
    <col min="13572" max="13572" width="0.7109375" style="83" customWidth="1"/>
    <col min="13573" max="13573" width="0.5703125" style="83" customWidth="1"/>
    <col min="13574" max="13574" width="0.7109375" style="83" customWidth="1"/>
    <col min="13575" max="13575" width="0.85546875" style="83" customWidth="1"/>
    <col min="13576" max="13576" width="0.5703125" style="83" customWidth="1"/>
    <col min="13577" max="13577" width="0.7109375" style="83" customWidth="1"/>
    <col min="13578" max="13578" width="43.5703125" style="83" customWidth="1"/>
    <col min="13579" max="13579" width="6.140625" style="83" customWidth="1"/>
    <col min="13580" max="13580" width="6.28515625" style="83" customWidth="1"/>
    <col min="13581" max="13581" width="15.5703125" style="83" customWidth="1"/>
    <col min="13582" max="13582" width="6.7109375" style="83" customWidth="1"/>
    <col min="13583" max="13590" width="0" style="83" hidden="1" customWidth="1"/>
    <col min="13591" max="13593" width="16" style="83" customWidth="1"/>
    <col min="13594" max="13824" width="9.140625" style="83"/>
    <col min="13825" max="13825" width="1.42578125" style="83" customWidth="1"/>
    <col min="13826" max="13827" width="0.85546875" style="83" customWidth="1"/>
    <col min="13828" max="13828" width="0.7109375" style="83" customWidth="1"/>
    <col min="13829" max="13829" width="0.5703125" style="83" customWidth="1"/>
    <col min="13830" max="13830" width="0.7109375" style="83" customWidth="1"/>
    <col min="13831" max="13831" width="0.85546875" style="83" customWidth="1"/>
    <col min="13832" max="13832" width="0.5703125" style="83" customWidth="1"/>
    <col min="13833" max="13833" width="0.7109375" style="83" customWidth="1"/>
    <col min="13834" max="13834" width="43.5703125" style="83" customWidth="1"/>
    <col min="13835" max="13835" width="6.140625" style="83" customWidth="1"/>
    <col min="13836" max="13836" width="6.28515625" style="83" customWidth="1"/>
    <col min="13837" max="13837" width="15.5703125" style="83" customWidth="1"/>
    <col min="13838" max="13838" width="6.7109375" style="83" customWidth="1"/>
    <col min="13839" max="13846" width="0" style="83" hidden="1" customWidth="1"/>
    <col min="13847" max="13849" width="16" style="83" customWidth="1"/>
    <col min="13850" max="14080" width="9.140625" style="83"/>
    <col min="14081" max="14081" width="1.42578125" style="83" customWidth="1"/>
    <col min="14082" max="14083" width="0.85546875" style="83" customWidth="1"/>
    <col min="14084" max="14084" width="0.7109375" style="83" customWidth="1"/>
    <col min="14085" max="14085" width="0.5703125" style="83" customWidth="1"/>
    <col min="14086" max="14086" width="0.7109375" style="83" customWidth="1"/>
    <col min="14087" max="14087" width="0.85546875" style="83" customWidth="1"/>
    <col min="14088" max="14088" width="0.5703125" style="83" customWidth="1"/>
    <col min="14089" max="14089" width="0.7109375" style="83" customWidth="1"/>
    <col min="14090" max="14090" width="43.5703125" style="83" customWidth="1"/>
    <col min="14091" max="14091" width="6.140625" style="83" customWidth="1"/>
    <col min="14092" max="14092" width="6.28515625" style="83" customWidth="1"/>
    <col min="14093" max="14093" width="15.5703125" style="83" customWidth="1"/>
    <col min="14094" max="14094" width="6.7109375" style="83" customWidth="1"/>
    <col min="14095" max="14102" width="0" style="83" hidden="1" customWidth="1"/>
    <col min="14103" max="14105" width="16" style="83" customWidth="1"/>
    <col min="14106" max="14336" width="9.140625" style="83"/>
    <col min="14337" max="14337" width="1.42578125" style="83" customWidth="1"/>
    <col min="14338" max="14339" width="0.85546875" style="83" customWidth="1"/>
    <col min="14340" max="14340" width="0.7109375" style="83" customWidth="1"/>
    <col min="14341" max="14341" width="0.5703125" style="83" customWidth="1"/>
    <col min="14342" max="14342" width="0.7109375" style="83" customWidth="1"/>
    <col min="14343" max="14343" width="0.85546875" style="83" customWidth="1"/>
    <col min="14344" max="14344" width="0.5703125" style="83" customWidth="1"/>
    <col min="14345" max="14345" width="0.7109375" style="83" customWidth="1"/>
    <col min="14346" max="14346" width="43.5703125" style="83" customWidth="1"/>
    <col min="14347" max="14347" width="6.140625" style="83" customWidth="1"/>
    <col min="14348" max="14348" width="6.28515625" style="83" customWidth="1"/>
    <col min="14349" max="14349" width="15.5703125" style="83" customWidth="1"/>
    <col min="14350" max="14350" width="6.7109375" style="83" customWidth="1"/>
    <col min="14351" max="14358" width="0" style="83" hidden="1" customWidth="1"/>
    <col min="14359" max="14361" width="16" style="83" customWidth="1"/>
    <col min="14362" max="14592" width="9.140625" style="83"/>
    <col min="14593" max="14593" width="1.42578125" style="83" customWidth="1"/>
    <col min="14594" max="14595" width="0.85546875" style="83" customWidth="1"/>
    <col min="14596" max="14596" width="0.7109375" style="83" customWidth="1"/>
    <col min="14597" max="14597" width="0.5703125" style="83" customWidth="1"/>
    <col min="14598" max="14598" width="0.7109375" style="83" customWidth="1"/>
    <col min="14599" max="14599" width="0.85546875" style="83" customWidth="1"/>
    <col min="14600" max="14600" width="0.5703125" style="83" customWidth="1"/>
    <col min="14601" max="14601" width="0.7109375" style="83" customWidth="1"/>
    <col min="14602" max="14602" width="43.5703125" style="83" customWidth="1"/>
    <col min="14603" max="14603" width="6.140625" style="83" customWidth="1"/>
    <col min="14604" max="14604" width="6.28515625" style="83" customWidth="1"/>
    <col min="14605" max="14605" width="15.5703125" style="83" customWidth="1"/>
    <col min="14606" max="14606" width="6.7109375" style="83" customWidth="1"/>
    <col min="14607" max="14614" width="0" style="83" hidden="1" customWidth="1"/>
    <col min="14615" max="14617" width="16" style="83" customWidth="1"/>
    <col min="14618" max="14848" width="9.140625" style="83"/>
    <col min="14849" max="14849" width="1.42578125" style="83" customWidth="1"/>
    <col min="14850" max="14851" width="0.85546875" style="83" customWidth="1"/>
    <col min="14852" max="14852" width="0.7109375" style="83" customWidth="1"/>
    <col min="14853" max="14853" width="0.5703125" style="83" customWidth="1"/>
    <col min="14854" max="14854" width="0.7109375" style="83" customWidth="1"/>
    <col min="14855" max="14855" width="0.85546875" style="83" customWidth="1"/>
    <col min="14856" max="14856" width="0.5703125" style="83" customWidth="1"/>
    <col min="14857" max="14857" width="0.7109375" style="83" customWidth="1"/>
    <col min="14858" max="14858" width="43.5703125" style="83" customWidth="1"/>
    <col min="14859" max="14859" width="6.140625" style="83" customWidth="1"/>
    <col min="14860" max="14860" width="6.28515625" style="83" customWidth="1"/>
    <col min="14861" max="14861" width="15.5703125" style="83" customWidth="1"/>
    <col min="14862" max="14862" width="6.7109375" style="83" customWidth="1"/>
    <col min="14863" max="14870" width="0" style="83" hidden="1" customWidth="1"/>
    <col min="14871" max="14873" width="16" style="83" customWidth="1"/>
    <col min="14874" max="15104" width="9.140625" style="83"/>
    <col min="15105" max="15105" width="1.42578125" style="83" customWidth="1"/>
    <col min="15106" max="15107" width="0.85546875" style="83" customWidth="1"/>
    <col min="15108" max="15108" width="0.7109375" style="83" customWidth="1"/>
    <col min="15109" max="15109" width="0.5703125" style="83" customWidth="1"/>
    <col min="15110" max="15110" width="0.7109375" style="83" customWidth="1"/>
    <col min="15111" max="15111" width="0.85546875" style="83" customWidth="1"/>
    <col min="15112" max="15112" width="0.5703125" style="83" customWidth="1"/>
    <col min="15113" max="15113" width="0.7109375" style="83" customWidth="1"/>
    <col min="15114" max="15114" width="43.5703125" style="83" customWidth="1"/>
    <col min="15115" max="15115" width="6.140625" style="83" customWidth="1"/>
    <col min="15116" max="15116" width="6.28515625" style="83" customWidth="1"/>
    <col min="15117" max="15117" width="15.5703125" style="83" customWidth="1"/>
    <col min="15118" max="15118" width="6.7109375" style="83" customWidth="1"/>
    <col min="15119" max="15126" width="0" style="83" hidden="1" customWidth="1"/>
    <col min="15127" max="15129" width="16" style="83" customWidth="1"/>
    <col min="15130" max="15360" width="9.140625" style="83"/>
    <col min="15361" max="15361" width="1.42578125" style="83" customWidth="1"/>
    <col min="15362" max="15363" width="0.85546875" style="83" customWidth="1"/>
    <col min="15364" max="15364" width="0.7109375" style="83" customWidth="1"/>
    <col min="15365" max="15365" width="0.5703125" style="83" customWidth="1"/>
    <col min="15366" max="15366" width="0.7109375" style="83" customWidth="1"/>
    <col min="15367" max="15367" width="0.85546875" style="83" customWidth="1"/>
    <col min="15368" max="15368" width="0.5703125" style="83" customWidth="1"/>
    <col min="15369" max="15369" width="0.7109375" style="83" customWidth="1"/>
    <col min="15370" max="15370" width="43.5703125" style="83" customWidth="1"/>
    <col min="15371" max="15371" width="6.140625" style="83" customWidth="1"/>
    <col min="15372" max="15372" width="6.28515625" style="83" customWidth="1"/>
    <col min="15373" max="15373" width="15.5703125" style="83" customWidth="1"/>
    <col min="15374" max="15374" width="6.7109375" style="83" customWidth="1"/>
    <col min="15375" max="15382" width="0" style="83" hidden="1" customWidth="1"/>
    <col min="15383" max="15385" width="16" style="83" customWidth="1"/>
    <col min="15386" max="15616" width="9.140625" style="83"/>
    <col min="15617" max="15617" width="1.42578125" style="83" customWidth="1"/>
    <col min="15618" max="15619" width="0.85546875" style="83" customWidth="1"/>
    <col min="15620" max="15620" width="0.7109375" style="83" customWidth="1"/>
    <col min="15621" max="15621" width="0.5703125" style="83" customWidth="1"/>
    <col min="15622" max="15622" width="0.7109375" style="83" customWidth="1"/>
    <col min="15623" max="15623" width="0.85546875" style="83" customWidth="1"/>
    <col min="15624" max="15624" width="0.5703125" style="83" customWidth="1"/>
    <col min="15625" max="15625" width="0.7109375" style="83" customWidth="1"/>
    <col min="15626" max="15626" width="43.5703125" style="83" customWidth="1"/>
    <col min="15627" max="15627" width="6.140625" style="83" customWidth="1"/>
    <col min="15628" max="15628" width="6.28515625" style="83" customWidth="1"/>
    <col min="15629" max="15629" width="15.5703125" style="83" customWidth="1"/>
    <col min="15630" max="15630" width="6.7109375" style="83" customWidth="1"/>
    <col min="15631" max="15638" width="0" style="83" hidden="1" customWidth="1"/>
    <col min="15639" max="15641" width="16" style="83" customWidth="1"/>
    <col min="15642" max="15872" width="9.140625" style="83"/>
    <col min="15873" max="15873" width="1.42578125" style="83" customWidth="1"/>
    <col min="15874" max="15875" width="0.85546875" style="83" customWidth="1"/>
    <col min="15876" max="15876" width="0.7109375" style="83" customWidth="1"/>
    <col min="15877" max="15877" width="0.5703125" style="83" customWidth="1"/>
    <col min="15878" max="15878" width="0.7109375" style="83" customWidth="1"/>
    <col min="15879" max="15879" width="0.85546875" style="83" customWidth="1"/>
    <col min="15880" max="15880" width="0.5703125" style="83" customWidth="1"/>
    <col min="15881" max="15881" width="0.7109375" style="83" customWidth="1"/>
    <col min="15882" max="15882" width="43.5703125" style="83" customWidth="1"/>
    <col min="15883" max="15883" width="6.140625" style="83" customWidth="1"/>
    <col min="15884" max="15884" width="6.28515625" style="83" customWidth="1"/>
    <col min="15885" max="15885" width="15.5703125" style="83" customWidth="1"/>
    <col min="15886" max="15886" width="6.7109375" style="83" customWidth="1"/>
    <col min="15887" max="15894" width="0" style="83" hidden="1" customWidth="1"/>
    <col min="15895" max="15897" width="16" style="83" customWidth="1"/>
    <col min="15898" max="16128" width="9.140625" style="83"/>
    <col min="16129" max="16129" width="1.42578125" style="83" customWidth="1"/>
    <col min="16130" max="16131" width="0.85546875" style="83" customWidth="1"/>
    <col min="16132" max="16132" width="0.7109375" style="83" customWidth="1"/>
    <col min="16133" max="16133" width="0.5703125" style="83" customWidth="1"/>
    <col min="16134" max="16134" width="0.7109375" style="83" customWidth="1"/>
    <col min="16135" max="16135" width="0.85546875" style="83" customWidth="1"/>
    <col min="16136" max="16136" width="0.5703125" style="83" customWidth="1"/>
    <col min="16137" max="16137" width="0.7109375" style="83" customWidth="1"/>
    <col min="16138" max="16138" width="43.5703125" style="83" customWidth="1"/>
    <col min="16139" max="16139" width="6.140625" style="83" customWidth="1"/>
    <col min="16140" max="16140" width="6.28515625" style="83" customWidth="1"/>
    <col min="16141" max="16141" width="15.5703125" style="83" customWidth="1"/>
    <col min="16142" max="16142" width="6.7109375" style="83" customWidth="1"/>
    <col min="16143" max="16150" width="0" style="83" hidden="1" customWidth="1"/>
    <col min="16151" max="16153" width="16" style="83" customWidth="1"/>
    <col min="16154" max="16384" width="9.140625" style="83"/>
  </cols>
  <sheetData>
    <row r="1" spans="1:25" ht="18.75" x14ac:dyDescent="0.3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 t="s">
        <v>169</v>
      </c>
      <c r="N1" s="86"/>
      <c r="O1" s="84"/>
      <c r="P1" s="84"/>
      <c r="Q1" s="84"/>
      <c r="R1" s="84"/>
      <c r="S1" s="84"/>
      <c r="T1" s="84"/>
      <c r="U1" s="84"/>
      <c r="V1" s="84"/>
    </row>
    <row r="2" spans="1:25" ht="18.75" x14ac:dyDescent="0.3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 t="s">
        <v>46</v>
      </c>
      <c r="N2" s="86"/>
      <c r="O2" s="84"/>
      <c r="P2" s="84"/>
      <c r="Q2" s="84"/>
      <c r="R2" s="84"/>
      <c r="S2" s="84"/>
      <c r="T2" s="84"/>
      <c r="U2" s="84"/>
      <c r="V2" s="84"/>
    </row>
    <row r="3" spans="1:25" ht="18.75" x14ac:dyDescent="0.3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 t="s">
        <v>47</v>
      </c>
      <c r="N3" s="86"/>
      <c r="O3" s="84"/>
      <c r="P3" s="84"/>
      <c r="Q3" s="84"/>
      <c r="R3" s="84"/>
      <c r="S3" s="84"/>
      <c r="T3" s="84"/>
      <c r="U3" s="84"/>
      <c r="V3" s="84"/>
    </row>
    <row r="4" spans="1:25" ht="18.600000000000001" customHeight="1" x14ac:dyDescent="0.3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7" t="s">
        <v>170</v>
      </c>
      <c r="N4" s="86"/>
      <c r="O4" s="84"/>
      <c r="P4" s="84"/>
      <c r="Q4" s="84"/>
      <c r="R4" s="84"/>
      <c r="S4" s="84"/>
      <c r="T4" s="84"/>
      <c r="U4" s="84"/>
      <c r="V4" s="84"/>
    </row>
    <row r="5" spans="1:25" ht="8.4499999999999993" customHeight="1" x14ac:dyDescent="0.3">
      <c r="A5" s="83"/>
      <c r="B5" s="88"/>
      <c r="C5" s="88"/>
      <c r="D5" s="88"/>
      <c r="E5" s="88"/>
      <c r="F5" s="88"/>
      <c r="G5" s="88"/>
      <c r="H5" s="88"/>
      <c r="I5" s="88"/>
      <c r="J5" s="89"/>
      <c r="K5" s="90"/>
      <c r="L5" s="90"/>
      <c r="M5" s="91"/>
      <c r="N5" s="91"/>
      <c r="O5" s="90"/>
      <c r="P5" s="89"/>
      <c r="Q5" s="90"/>
      <c r="R5" s="88"/>
      <c r="S5" s="88"/>
      <c r="T5" s="88"/>
      <c r="U5" s="88"/>
      <c r="V5" s="92"/>
      <c r="W5" s="92"/>
    </row>
    <row r="6" spans="1:25" ht="35.25" customHeight="1" x14ac:dyDescent="0.2">
      <c r="A6" s="83"/>
      <c r="B6" s="93" t="s">
        <v>171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1:25" ht="18" customHeight="1" thickBot="1" x14ac:dyDescent="0.3">
      <c r="A7" s="9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 t="s">
        <v>1</v>
      </c>
      <c r="X7" s="95"/>
    </row>
    <row r="8" spans="1:25" ht="36.75" customHeight="1" x14ac:dyDescent="0.2">
      <c r="A8" s="96"/>
      <c r="B8" s="97" t="s">
        <v>172</v>
      </c>
      <c r="C8" s="98"/>
      <c r="D8" s="98"/>
      <c r="E8" s="98"/>
      <c r="F8" s="98"/>
      <c r="G8" s="98"/>
      <c r="H8" s="98"/>
      <c r="I8" s="98"/>
      <c r="J8" s="98"/>
      <c r="K8" s="99" t="s">
        <v>173</v>
      </c>
      <c r="L8" s="99" t="s">
        <v>174</v>
      </c>
      <c r="M8" s="100" t="s">
        <v>175</v>
      </c>
      <c r="N8" s="100" t="s">
        <v>176</v>
      </c>
      <c r="O8" s="99" t="s">
        <v>177</v>
      </c>
      <c r="P8" s="99" t="s">
        <v>178</v>
      </c>
      <c r="Q8" s="99" t="s">
        <v>179</v>
      </c>
      <c r="R8" s="99" t="s">
        <v>180</v>
      </c>
      <c r="S8" s="99" t="s">
        <v>181</v>
      </c>
      <c r="T8" s="99" t="s">
        <v>182</v>
      </c>
      <c r="U8" s="99" t="s">
        <v>183</v>
      </c>
      <c r="V8" s="101"/>
      <c r="W8" s="102" t="s">
        <v>50</v>
      </c>
      <c r="X8" s="102" t="s">
        <v>102</v>
      </c>
      <c r="Y8" s="102" t="s">
        <v>138</v>
      </c>
    </row>
    <row r="9" spans="1:25" ht="24.75" customHeight="1" x14ac:dyDescent="0.25">
      <c r="A9" s="103"/>
      <c r="B9" s="104" t="s">
        <v>184</v>
      </c>
      <c r="C9" s="105"/>
      <c r="D9" s="105"/>
      <c r="E9" s="105"/>
      <c r="F9" s="105"/>
      <c r="G9" s="105"/>
      <c r="H9" s="105"/>
      <c r="I9" s="105"/>
      <c r="J9" s="105"/>
      <c r="K9" s="106">
        <v>1</v>
      </c>
      <c r="L9" s="106">
        <v>0</v>
      </c>
      <c r="M9" s="107">
        <v>0</v>
      </c>
      <c r="N9" s="108">
        <v>0</v>
      </c>
      <c r="O9" s="109"/>
      <c r="P9" s="110">
        <v>0</v>
      </c>
      <c r="Q9" s="111"/>
      <c r="R9" s="111"/>
      <c r="S9" s="111"/>
      <c r="T9" s="111"/>
      <c r="U9" s="112">
        <v>0</v>
      </c>
      <c r="V9" s="113">
        <v>0</v>
      </c>
      <c r="W9" s="114">
        <f>W10+W15+W23+W28</f>
        <v>1594632</v>
      </c>
      <c r="X9" s="114">
        <f>X10+X15+X23+X28</f>
        <v>1501900</v>
      </c>
      <c r="Y9" s="114">
        <f>Y10+Y15+Y23+Y28</f>
        <v>1431400</v>
      </c>
    </row>
    <row r="10" spans="1:25" ht="50.25" customHeight="1" x14ac:dyDescent="0.25">
      <c r="A10" s="103"/>
      <c r="B10" s="115" t="s">
        <v>103</v>
      </c>
      <c r="C10" s="116"/>
      <c r="D10" s="116"/>
      <c r="E10" s="116"/>
      <c r="F10" s="116"/>
      <c r="G10" s="116"/>
      <c r="H10" s="116"/>
      <c r="I10" s="116"/>
      <c r="J10" s="117"/>
      <c r="K10" s="106">
        <v>1</v>
      </c>
      <c r="L10" s="106">
        <v>2</v>
      </c>
      <c r="M10" s="107">
        <v>0</v>
      </c>
      <c r="N10" s="108">
        <v>0</v>
      </c>
      <c r="O10" s="109"/>
      <c r="P10" s="110">
        <v>0</v>
      </c>
      <c r="Q10" s="111"/>
      <c r="R10" s="111"/>
      <c r="S10" s="111"/>
      <c r="T10" s="111"/>
      <c r="U10" s="112">
        <v>0</v>
      </c>
      <c r="V10" s="113">
        <v>0</v>
      </c>
      <c r="W10" s="114">
        <f>W13</f>
        <v>526400</v>
      </c>
      <c r="X10" s="114">
        <f>X13</f>
        <v>536400</v>
      </c>
      <c r="Y10" s="114">
        <f>Y13</f>
        <v>536400</v>
      </c>
    </row>
    <row r="11" spans="1:25" ht="78.75" customHeight="1" x14ac:dyDescent="0.25">
      <c r="A11" s="103"/>
      <c r="B11" s="118" t="s">
        <v>185</v>
      </c>
      <c r="C11" s="119"/>
      <c r="D11" s="119"/>
      <c r="E11" s="119"/>
      <c r="F11" s="119"/>
      <c r="G11" s="119"/>
      <c r="H11" s="119"/>
      <c r="I11" s="119"/>
      <c r="J11" s="120"/>
      <c r="K11" s="121">
        <v>1</v>
      </c>
      <c r="L11" s="121">
        <v>2</v>
      </c>
      <c r="M11" s="122">
        <v>5200000000</v>
      </c>
      <c r="N11" s="123">
        <v>0</v>
      </c>
      <c r="O11" s="124"/>
      <c r="P11" s="125"/>
      <c r="Q11" s="126"/>
      <c r="R11" s="126"/>
      <c r="S11" s="126"/>
      <c r="T11" s="126"/>
      <c r="U11" s="126"/>
      <c r="V11" s="127"/>
      <c r="W11" s="128">
        <f t="shared" ref="W11:Y13" si="0">W12</f>
        <v>526400</v>
      </c>
      <c r="X11" s="128">
        <f t="shared" si="0"/>
        <v>536400</v>
      </c>
      <c r="Y11" s="128">
        <f t="shared" si="0"/>
        <v>536400</v>
      </c>
    </row>
    <row r="12" spans="1:25" ht="66.75" customHeight="1" x14ac:dyDescent="0.25">
      <c r="A12" s="103"/>
      <c r="B12" s="118" t="s">
        <v>186</v>
      </c>
      <c r="C12" s="119"/>
      <c r="D12" s="119"/>
      <c r="E12" s="119"/>
      <c r="F12" s="119"/>
      <c r="G12" s="119"/>
      <c r="H12" s="119"/>
      <c r="I12" s="119"/>
      <c r="J12" s="120"/>
      <c r="K12" s="121">
        <v>1</v>
      </c>
      <c r="L12" s="121">
        <v>2</v>
      </c>
      <c r="M12" s="122">
        <v>5210000000</v>
      </c>
      <c r="N12" s="123">
        <v>0</v>
      </c>
      <c r="O12" s="124"/>
      <c r="P12" s="125"/>
      <c r="Q12" s="126"/>
      <c r="R12" s="126"/>
      <c r="S12" s="126"/>
      <c r="T12" s="126"/>
      <c r="U12" s="126"/>
      <c r="V12" s="127"/>
      <c r="W12" s="128">
        <f t="shared" si="0"/>
        <v>526400</v>
      </c>
      <c r="X12" s="128">
        <f t="shared" si="0"/>
        <v>536400</v>
      </c>
      <c r="Y12" s="128">
        <f t="shared" si="0"/>
        <v>536400</v>
      </c>
    </row>
    <row r="13" spans="1:25" ht="22.15" customHeight="1" x14ac:dyDescent="0.25">
      <c r="A13" s="103"/>
      <c r="B13" s="118" t="s">
        <v>187</v>
      </c>
      <c r="C13" s="119"/>
      <c r="D13" s="119"/>
      <c r="E13" s="119"/>
      <c r="F13" s="119"/>
      <c r="G13" s="119"/>
      <c r="H13" s="119"/>
      <c r="I13" s="119"/>
      <c r="J13" s="120"/>
      <c r="K13" s="121">
        <v>1</v>
      </c>
      <c r="L13" s="121">
        <v>2</v>
      </c>
      <c r="M13" s="122">
        <v>5210010010</v>
      </c>
      <c r="N13" s="123">
        <v>0</v>
      </c>
      <c r="O13" s="124"/>
      <c r="P13" s="125">
        <v>0</v>
      </c>
      <c r="Q13" s="129"/>
      <c r="R13" s="129"/>
      <c r="S13" s="129"/>
      <c r="T13" s="129"/>
      <c r="U13" s="126">
        <v>0</v>
      </c>
      <c r="V13" s="127">
        <v>0</v>
      </c>
      <c r="W13" s="128">
        <f t="shared" si="0"/>
        <v>526400</v>
      </c>
      <c r="X13" s="128">
        <f t="shared" si="0"/>
        <v>536400</v>
      </c>
      <c r="Y13" s="128">
        <f t="shared" si="0"/>
        <v>536400</v>
      </c>
    </row>
    <row r="14" spans="1:25" ht="28.5" customHeight="1" x14ac:dyDescent="0.25">
      <c r="A14" s="103"/>
      <c r="B14" s="118" t="s">
        <v>188</v>
      </c>
      <c r="C14" s="119"/>
      <c r="D14" s="119"/>
      <c r="E14" s="119"/>
      <c r="F14" s="119"/>
      <c r="G14" s="119"/>
      <c r="H14" s="119"/>
      <c r="I14" s="119"/>
      <c r="J14" s="120"/>
      <c r="K14" s="121">
        <v>1</v>
      </c>
      <c r="L14" s="121">
        <v>2</v>
      </c>
      <c r="M14" s="122">
        <v>5210010010</v>
      </c>
      <c r="N14" s="123">
        <v>120</v>
      </c>
      <c r="O14" s="124"/>
      <c r="P14" s="125">
        <v>10000</v>
      </c>
      <c r="Q14" s="129"/>
      <c r="R14" s="129"/>
      <c r="S14" s="129"/>
      <c r="T14" s="129"/>
      <c r="U14" s="126">
        <v>0</v>
      </c>
      <c r="V14" s="127">
        <v>0</v>
      </c>
      <c r="W14" s="128">
        <v>526400</v>
      </c>
      <c r="X14" s="128">
        <v>536400</v>
      </c>
      <c r="Y14" s="128">
        <v>536400</v>
      </c>
    </row>
    <row r="15" spans="1:25" ht="64.5" customHeight="1" x14ac:dyDescent="0.25">
      <c r="A15" s="103"/>
      <c r="B15" s="130" t="s">
        <v>111</v>
      </c>
      <c r="C15" s="131"/>
      <c r="D15" s="131"/>
      <c r="E15" s="131"/>
      <c r="F15" s="131"/>
      <c r="G15" s="131"/>
      <c r="H15" s="131"/>
      <c r="I15" s="131"/>
      <c r="J15" s="132"/>
      <c r="K15" s="106">
        <v>1</v>
      </c>
      <c r="L15" s="106">
        <v>4</v>
      </c>
      <c r="M15" s="107">
        <v>0</v>
      </c>
      <c r="N15" s="108">
        <v>0</v>
      </c>
      <c r="O15" s="109"/>
      <c r="P15" s="110">
        <v>0</v>
      </c>
      <c r="Q15" s="111"/>
      <c r="R15" s="111"/>
      <c r="S15" s="111"/>
      <c r="T15" s="111"/>
      <c r="U15" s="112">
        <v>0</v>
      </c>
      <c r="V15" s="113">
        <v>0</v>
      </c>
      <c r="W15" s="133">
        <f>W18</f>
        <v>1054750</v>
      </c>
      <c r="X15" s="114">
        <f>X18</f>
        <v>952650</v>
      </c>
      <c r="Y15" s="114">
        <f>Y18</f>
        <v>882150</v>
      </c>
    </row>
    <row r="16" spans="1:25" ht="76.5" customHeight="1" x14ac:dyDescent="0.25">
      <c r="A16" s="103"/>
      <c r="B16" s="118" t="s">
        <v>185</v>
      </c>
      <c r="C16" s="119"/>
      <c r="D16" s="119"/>
      <c r="E16" s="119"/>
      <c r="F16" s="119"/>
      <c r="G16" s="119"/>
      <c r="H16" s="119"/>
      <c r="I16" s="119"/>
      <c r="J16" s="120"/>
      <c r="K16" s="121">
        <v>1</v>
      </c>
      <c r="L16" s="121">
        <v>4</v>
      </c>
      <c r="M16" s="122">
        <v>5200000000</v>
      </c>
      <c r="N16" s="123">
        <v>0</v>
      </c>
      <c r="O16" s="124"/>
      <c r="P16" s="125"/>
      <c r="Q16" s="126"/>
      <c r="R16" s="126"/>
      <c r="S16" s="126"/>
      <c r="T16" s="126"/>
      <c r="U16" s="126"/>
      <c r="V16" s="127"/>
      <c r="W16" s="128">
        <f t="shared" ref="W16:Y17" si="1">W17</f>
        <v>1054750</v>
      </c>
      <c r="X16" s="128">
        <f t="shared" si="1"/>
        <v>952650</v>
      </c>
      <c r="Y16" s="128">
        <f t="shared" si="1"/>
        <v>882150</v>
      </c>
    </row>
    <row r="17" spans="1:44" ht="70.5" customHeight="1" x14ac:dyDescent="0.25">
      <c r="A17" s="103"/>
      <c r="B17" s="118" t="s">
        <v>186</v>
      </c>
      <c r="C17" s="119"/>
      <c r="D17" s="119"/>
      <c r="E17" s="119"/>
      <c r="F17" s="119"/>
      <c r="G17" s="119"/>
      <c r="H17" s="119"/>
      <c r="I17" s="119"/>
      <c r="J17" s="120"/>
      <c r="K17" s="121">
        <v>1</v>
      </c>
      <c r="L17" s="121">
        <v>4</v>
      </c>
      <c r="M17" s="122">
        <v>5210000000</v>
      </c>
      <c r="N17" s="123">
        <v>0</v>
      </c>
      <c r="O17" s="124"/>
      <c r="P17" s="125"/>
      <c r="Q17" s="126"/>
      <c r="R17" s="126"/>
      <c r="S17" s="126"/>
      <c r="T17" s="126"/>
      <c r="U17" s="126"/>
      <c r="V17" s="127"/>
      <c r="W17" s="128">
        <f t="shared" si="1"/>
        <v>1054750</v>
      </c>
      <c r="X17" s="128">
        <f t="shared" si="1"/>
        <v>952650</v>
      </c>
      <c r="Y17" s="128">
        <f t="shared" si="1"/>
        <v>882150</v>
      </c>
    </row>
    <row r="18" spans="1:44" ht="37.5" customHeight="1" x14ac:dyDescent="0.25">
      <c r="A18" s="103"/>
      <c r="B18" s="118" t="s">
        <v>189</v>
      </c>
      <c r="C18" s="119"/>
      <c r="D18" s="119"/>
      <c r="E18" s="119"/>
      <c r="F18" s="119"/>
      <c r="G18" s="119"/>
      <c r="H18" s="119"/>
      <c r="I18" s="119"/>
      <c r="J18" s="120"/>
      <c r="K18" s="121">
        <v>1</v>
      </c>
      <c r="L18" s="121">
        <v>4</v>
      </c>
      <c r="M18" s="122">
        <v>5210010020</v>
      </c>
      <c r="N18" s="123">
        <v>0</v>
      </c>
      <c r="O18" s="124"/>
      <c r="P18" s="125">
        <v>0</v>
      </c>
      <c r="Q18" s="129"/>
      <c r="R18" s="129"/>
      <c r="S18" s="129"/>
      <c r="T18" s="129"/>
      <c r="U18" s="126">
        <v>0</v>
      </c>
      <c r="V18" s="127">
        <v>0</v>
      </c>
      <c r="W18" s="128">
        <f>W19+W20+W21+W22</f>
        <v>1054750</v>
      </c>
      <c r="X18" s="128">
        <f>X19+X20++X21++X22</f>
        <v>952650</v>
      </c>
      <c r="Y18" s="128">
        <f>Y19+Y20++Y21++Y22</f>
        <v>882150</v>
      </c>
    </row>
    <row r="19" spans="1:44" ht="34.5" customHeight="1" x14ac:dyDescent="0.25">
      <c r="A19" s="103"/>
      <c r="B19" s="118" t="s">
        <v>188</v>
      </c>
      <c r="C19" s="119"/>
      <c r="D19" s="119"/>
      <c r="E19" s="119"/>
      <c r="F19" s="119"/>
      <c r="G19" s="119"/>
      <c r="H19" s="119"/>
      <c r="I19" s="119"/>
      <c r="J19" s="120"/>
      <c r="K19" s="121">
        <v>1</v>
      </c>
      <c r="L19" s="121">
        <v>4</v>
      </c>
      <c r="M19" s="122">
        <v>5210010020</v>
      </c>
      <c r="N19" s="123">
        <v>120</v>
      </c>
      <c r="O19" s="124"/>
      <c r="P19" s="125">
        <v>10000</v>
      </c>
      <c r="Q19" s="129"/>
      <c r="R19" s="129"/>
      <c r="S19" s="129"/>
      <c r="T19" s="129"/>
      <c r="U19" s="126">
        <v>0</v>
      </c>
      <c r="V19" s="127">
        <v>0</v>
      </c>
      <c r="W19" s="128">
        <v>733670.6</v>
      </c>
      <c r="X19" s="128">
        <v>850000</v>
      </c>
      <c r="Y19" s="128">
        <v>850000</v>
      </c>
    </row>
    <row r="20" spans="1:44" ht="31.5" customHeight="1" x14ac:dyDescent="0.25">
      <c r="A20" s="103"/>
      <c r="B20" s="118" t="s">
        <v>190</v>
      </c>
      <c r="C20" s="119"/>
      <c r="D20" s="119"/>
      <c r="E20" s="119"/>
      <c r="F20" s="119"/>
      <c r="G20" s="119"/>
      <c r="H20" s="119"/>
      <c r="I20" s="119"/>
      <c r="J20" s="120"/>
      <c r="K20" s="121">
        <v>1</v>
      </c>
      <c r="L20" s="121">
        <v>4</v>
      </c>
      <c r="M20" s="122">
        <v>5210010020</v>
      </c>
      <c r="N20" s="123">
        <v>240</v>
      </c>
      <c r="O20" s="124"/>
      <c r="P20" s="125"/>
      <c r="Q20" s="126"/>
      <c r="R20" s="126"/>
      <c r="S20" s="126"/>
      <c r="T20" s="126"/>
      <c r="U20" s="126"/>
      <c r="V20" s="127"/>
      <c r="W20" s="128">
        <v>307889.40000000002</v>
      </c>
      <c r="X20" s="128">
        <v>89460</v>
      </c>
      <c r="Y20" s="128">
        <v>18960</v>
      </c>
      <c r="Z20" s="134"/>
      <c r="AA20" s="134"/>
      <c r="AB20" s="134"/>
    </row>
    <row r="21" spans="1:44" ht="22.15" customHeight="1" x14ac:dyDescent="0.25">
      <c r="A21" s="103"/>
      <c r="B21" s="118" t="s">
        <v>191</v>
      </c>
      <c r="C21" s="119"/>
      <c r="D21" s="119"/>
      <c r="E21" s="119"/>
      <c r="F21" s="119"/>
      <c r="G21" s="119"/>
      <c r="H21" s="119"/>
      <c r="I21" s="119"/>
      <c r="J21" s="120"/>
      <c r="K21" s="121">
        <v>1</v>
      </c>
      <c r="L21" s="121">
        <v>4</v>
      </c>
      <c r="M21" s="122">
        <v>5210010020</v>
      </c>
      <c r="N21" s="123" t="s">
        <v>192</v>
      </c>
      <c r="O21" s="124"/>
      <c r="P21" s="125">
        <v>10000</v>
      </c>
      <c r="Q21" s="129"/>
      <c r="R21" s="129"/>
      <c r="S21" s="129"/>
      <c r="T21" s="129"/>
      <c r="U21" s="126">
        <v>0</v>
      </c>
      <c r="V21" s="127">
        <v>0</v>
      </c>
      <c r="W21" s="128">
        <v>12190</v>
      </c>
      <c r="X21" s="128">
        <v>12190</v>
      </c>
      <c r="Y21" s="128">
        <v>12190</v>
      </c>
      <c r="Z21" s="134"/>
      <c r="AA21" s="134"/>
      <c r="AB21" s="134"/>
    </row>
    <row r="22" spans="1:44" s="84" customFormat="1" ht="20.25" customHeight="1" x14ac:dyDescent="0.25">
      <c r="A22" s="135"/>
      <c r="B22" s="118" t="s">
        <v>193</v>
      </c>
      <c r="C22" s="119"/>
      <c r="D22" s="119"/>
      <c r="E22" s="119"/>
      <c r="F22" s="119"/>
      <c r="G22" s="119"/>
      <c r="H22" s="119"/>
      <c r="I22" s="119"/>
      <c r="J22" s="120"/>
      <c r="K22" s="121">
        <v>1</v>
      </c>
      <c r="L22" s="121">
        <v>4</v>
      </c>
      <c r="M22" s="122">
        <v>5210010020</v>
      </c>
      <c r="N22" s="123">
        <v>850</v>
      </c>
      <c r="O22" s="124"/>
      <c r="P22" s="125">
        <v>10000</v>
      </c>
      <c r="Q22" s="129"/>
      <c r="R22" s="129"/>
      <c r="S22" s="129"/>
      <c r="T22" s="129"/>
      <c r="U22" s="126">
        <v>0</v>
      </c>
      <c r="V22" s="127">
        <v>0</v>
      </c>
      <c r="W22" s="128">
        <v>1000</v>
      </c>
      <c r="X22" s="128">
        <v>1000</v>
      </c>
      <c r="Y22" s="128">
        <v>1000</v>
      </c>
    </row>
    <row r="23" spans="1:44" s="148" customFormat="1" ht="47.25" customHeight="1" x14ac:dyDescent="0.25">
      <c r="A23" s="136"/>
      <c r="B23" s="137" t="s">
        <v>133</v>
      </c>
      <c r="C23" s="138"/>
      <c r="D23" s="138"/>
      <c r="E23" s="138"/>
      <c r="F23" s="138"/>
      <c r="G23" s="138"/>
      <c r="H23" s="138"/>
      <c r="I23" s="138"/>
      <c r="J23" s="139"/>
      <c r="K23" s="140">
        <v>1</v>
      </c>
      <c r="L23" s="140">
        <v>6</v>
      </c>
      <c r="M23" s="141">
        <v>0</v>
      </c>
      <c r="N23" s="142">
        <v>0</v>
      </c>
      <c r="O23" s="143"/>
      <c r="P23" s="144"/>
      <c r="Q23" s="145"/>
      <c r="R23" s="145"/>
      <c r="S23" s="145"/>
      <c r="T23" s="145"/>
      <c r="U23" s="145"/>
      <c r="V23" s="146"/>
      <c r="W23" s="133">
        <f t="shared" ref="W23:Y31" si="2">W24</f>
        <v>12850</v>
      </c>
      <c r="X23" s="133">
        <f t="shared" si="2"/>
        <v>12850</v>
      </c>
      <c r="Y23" s="133">
        <f t="shared" si="2"/>
        <v>12850</v>
      </c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</row>
    <row r="24" spans="1:44" s="161" customFormat="1" ht="83.25" customHeight="1" x14ac:dyDescent="0.25">
      <c r="A24" s="149"/>
      <c r="B24" s="150" t="s">
        <v>185</v>
      </c>
      <c r="C24" s="151"/>
      <c r="D24" s="151"/>
      <c r="E24" s="151"/>
      <c r="F24" s="151"/>
      <c r="G24" s="151"/>
      <c r="H24" s="151"/>
      <c r="I24" s="151"/>
      <c r="J24" s="152"/>
      <c r="K24" s="153">
        <v>1</v>
      </c>
      <c r="L24" s="153">
        <v>6</v>
      </c>
      <c r="M24" s="154">
        <v>5200000000</v>
      </c>
      <c r="N24" s="155">
        <v>0</v>
      </c>
      <c r="O24" s="156"/>
      <c r="P24" s="157"/>
      <c r="Q24" s="158"/>
      <c r="R24" s="158"/>
      <c r="S24" s="158"/>
      <c r="T24" s="158"/>
      <c r="U24" s="158"/>
      <c r="V24" s="159"/>
      <c r="W24" s="160">
        <f t="shared" si="2"/>
        <v>12850</v>
      </c>
      <c r="X24" s="160">
        <f t="shared" si="2"/>
        <v>12850</v>
      </c>
      <c r="Y24" s="160">
        <f t="shared" si="2"/>
        <v>12850</v>
      </c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</row>
    <row r="25" spans="1:44" s="161" customFormat="1" ht="67.5" customHeight="1" x14ac:dyDescent="0.25">
      <c r="A25" s="149"/>
      <c r="B25" s="150" t="s">
        <v>186</v>
      </c>
      <c r="C25" s="151"/>
      <c r="D25" s="151"/>
      <c r="E25" s="151"/>
      <c r="F25" s="151"/>
      <c r="G25" s="151"/>
      <c r="H25" s="151"/>
      <c r="I25" s="151"/>
      <c r="J25" s="152"/>
      <c r="K25" s="153">
        <v>1</v>
      </c>
      <c r="L25" s="153">
        <v>6</v>
      </c>
      <c r="M25" s="154">
        <v>5210000000</v>
      </c>
      <c r="N25" s="155">
        <v>0</v>
      </c>
      <c r="O25" s="156"/>
      <c r="P25" s="157"/>
      <c r="Q25" s="158"/>
      <c r="R25" s="158"/>
      <c r="S25" s="158"/>
      <c r="T25" s="158"/>
      <c r="U25" s="158"/>
      <c r="V25" s="159"/>
      <c r="W25" s="160">
        <f t="shared" si="2"/>
        <v>12850</v>
      </c>
      <c r="X25" s="160">
        <f t="shared" si="2"/>
        <v>12850</v>
      </c>
      <c r="Y25" s="160">
        <f t="shared" si="2"/>
        <v>12850</v>
      </c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</row>
    <row r="26" spans="1:44" s="161" customFormat="1" ht="51" customHeight="1" x14ac:dyDescent="0.25">
      <c r="A26" s="149"/>
      <c r="B26" s="150" t="s">
        <v>194</v>
      </c>
      <c r="C26" s="151"/>
      <c r="D26" s="151"/>
      <c r="E26" s="151"/>
      <c r="F26" s="151"/>
      <c r="G26" s="151"/>
      <c r="H26" s="151"/>
      <c r="I26" s="151"/>
      <c r="J26" s="152"/>
      <c r="K26" s="153">
        <v>1</v>
      </c>
      <c r="L26" s="153">
        <v>6</v>
      </c>
      <c r="M26" s="154">
        <v>5210010080</v>
      </c>
      <c r="N26" s="155">
        <v>0</v>
      </c>
      <c r="O26" s="156"/>
      <c r="P26" s="157"/>
      <c r="Q26" s="158"/>
      <c r="R26" s="158"/>
      <c r="S26" s="158"/>
      <c r="T26" s="158"/>
      <c r="U26" s="158"/>
      <c r="V26" s="159"/>
      <c r="W26" s="160">
        <f t="shared" si="2"/>
        <v>12850</v>
      </c>
      <c r="X26" s="160">
        <f t="shared" si="2"/>
        <v>12850</v>
      </c>
      <c r="Y26" s="160">
        <f t="shared" si="2"/>
        <v>12850</v>
      </c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</row>
    <row r="27" spans="1:44" s="84" customFormat="1" ht="19.5" customHeight="1" x14ac:dyDescent="0.25">
      <c r="A27" s="149"/>
      <c r="B27" s="150" t="s">
        <v>191</v>
      </c>
      <c r="C27" s="151"/>
      <c r="D27" s="151"/>
      <c r="E27" s="151"/>
      <c r="F27" s="151"/>
      <c r="G27" s="151"/>
      <c r="H27" s="151"/>
      <c r="I27" s="151"/>
      <c r="J27" s="152"/>
      <c r="K27" s="153">
        <v>1</v>
      </c>
      <c r="L27" s="153">
        <v>6</v>
      </c>
      <c r="M27" s="154">
        <v>5210010080</v>
      </c>
      <c r="N27" s="155">
        <v>540</v>
      </c>
      <c r="O27" s="156"/>
      <c r="P27" s="157"/>
      <c r="Q27" s="158"/>
      <c r="R27" s="158"/>
      <c r="S27" s="158"/>
      <c r="T27" s="158"/>
      <c r="U27" s="158"/>
      <c r="V27" s="159"/>
      <c r="W27" s="160">
        <v>12850</v>
      </c>
      <c r="X27" s="160">
        <v>12850</v>
      </c>
      <c r="Y27" s="160">
        <v>12850</v>
      </c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</row>
    <row r="28" spans="1:44" s="84" customFormat="1" ht="19.5" customHeight="1" x14ac:dyDescent="0.25">
      <c r="A28" s="149"/>
      <c r="B28" s="162" t="s">
        <v>37</v>
      </c>
      <c r="C28" s="162"/>
      <c r="D28" s="162"/>
      <c r="E28" s="162"/>
      <c r="F28" s="162"/>
      <c r="G28" s="162"/>
      <c r="H28" s="162"/>
      <c r="I28" s="162"/>
      <c r="J28" s="162"/>
      <c r="K28" s="140">
        <v>1</v>
      </c>
      <c r="L28" s="140">
        <v>13</v>
      </c>
      <c r="M28" s="141">
        <v>0</v>
      </c>
      <c r="N28" s="142">
        <v>0</v>
      </c>
      <c r="O28" s="156"/>
      <c r="P28" s="157"/>
      <c r="Q28" s="158"/>
      <c r="R28" s="158"/>
      <c r="S28" s="158"/>
      <c r="T28" s="158"/>
      <c r="U28" s="158"/>
      <c r="V28" s="159"/>
      <c r="W28" s="133">
        <f t="shared" ref="W28:Y29" si="3">W29</f>
        <v>632</v>
      </c>
      <c r="X28" s="133">
        <f t="shared" si="3"/>
        <v>0</v>
      </c>
      <c r="Y28" s="133">
        <f t="shared" si="3"/>
        <v>0</v>
      </c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</row>
    <row r="29" spans="1:44" s="84" customFormat="1" ht="31.5" customHeight="1" x14ac:dyDescent="0.25">
      <c r="A29" s="149"/>
      <c r="B29" s="163" t="s">
        <v>195</v>
      </c>
      <c r="C29" s="163"/>
      <c r="D29" s="163"/>
      <c r="E29" s="163"/>
      <c r="F29" s="163"/>
      <c r="G29" s="163"/>
      <c r="H29" s="163"/>
      <c r="I29" s="163"/>
      <c r="J29" s="163"/>
      <c r="K29" s="153">
        <v>1</v>
      </c>
      <c r="L29" s="153">
        <v>13</v>
      </c>
      <c r="M29" s="154">
        <v>7700000000</v>
      </c>
      <c r="N29" s="155">
        <v>0</v>
      </c>
      <c r="O29" s="156"/>
      <c r="P29" s="157"/>
      <c r="Q29" s="158"/>
      <c r="R29" s="158"/>
      <c r="S29" s="158"/>
      <c r="T29" s="158"/>
      <c r="U29" s="158"/>
      <c r="V29" s="159"/>
      <c r="W29" s="160">
        <f t="shared" si="3"/>
        <v>632</v>
      </c>
      <c r="X29" s="160">
        <f t="shared" si="3"/>
        <v>0</v>
      </c>
      <c r="Y29" s="160">
        <f t="shared" si="3"/>
        <v>0</v>
      </c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</row>
    <row r="30" spans="1:44" s="84" customFormat="1" ht="36" customHeight="1" x14ac:dyDescent="0.25">
      <c r="A30" s="149"/>
      <c r="B30" s="163" t="s">
        <v>196</v>
      </c>
      <c r="C30" s="163"/>
      <c r="D30" s="163"/>
      <c r="E30" s="163"/>
      <c r="F30" s="163"/>
      <c r="G30" s="163"/>
      <c r="H30" s="163"/>
      <c r="I30" s="163"/>
      <c r="J30" s="163"/>
      <c r="K30" s="153">
        <v>1</v>
      </c>
      <c r="L30" s="153">
        <v>13</v>
      </c>
      <c r="M30" s="154">
        <v>7700095100</v>
      </c>
      <c r="N30" s="155">
        <v>0</v>
      </c>
      <c r="O30" s="156"/>
      <c r="P30" s="157"/>
      <c r="Q30" s="158"/>
      <c r="R30" s="158"/>
      <c r="S30" s="158"/>
      <c r="T30" s="158"/>
      <c r="U30" s="158"/>
      <c r="V30" s="159"/>
      <c r="W30" s="160">
        <f t="shared" si="2"/>
        <v>632</v>
      </c>
      <c r="X30" s="160">
        <f t="shared" si="2"/>
        <v>0</v>
      </c>
      <c r="Y30" s="160">
        <f t="shared" si="2"/>
        <v>0</v>
      </c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</row>
    <row r="31" spans="1:44" s="84" customFormat="1" ht="19.5" customHeight="1" x14ac:dyDescent="0.25">
      <c r="A31" s="149"/>
      <c r="B31" s="163" t="s">
        <v>197</v>
      </c>
      <c r="C31" s="163"/>
      <c r="D31" s="163"/>
      <c r="E31" s="163"/>
      <c r="F31" s="163"/>
      <c r="G31" s="163"/>
      <c r="H31" s="163"/>
      <c r="I31" s="163"/>
      <c r="J31" s="163"/>
      <c r="K31" s="153">
        <v>1</v>
      </c>
      <c r="L31" s="153">
        <v>13</v>
      </c>
      <c r="M31" s="154">
        <v>7700095100</v>
      </c>
      <c r="N31" s="155">
        <v>800</v>
      </c>
      <c r="O31" s="156"/>
      <c r="P31" s="157"/>
      <c r="Q31" s="158"/>
      <c r="R31" s="158"/>
      <c r="S31" s="158"/>
      <c r="T31" s="158"/>
      <c r="U31" s="158"/>
      <c r="V31" s="159"/>
      <c r="W31" s="160">
        <f t="shared" si="2"/>
        <v>632</v>
      </c>
      <c r="X31" s="160">
        <f t="shared" si="2"/>
        <v>0</v>
      </c>
      <c r="Y31" s="160">
        <f t="shared" si="2"/>
        <v>0</v>
      </c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</row>
    <row r="32" spans="1:44" s="84" customFormat="1" ht="19.5" customHeight="1" x14ac:dyDescent="0.25">
      <c r="A32" s="149"/>
      <c r="B32" s="163" t="s">
        <v>193</v>
      </c>
      <c r="C32" s="163"/>
      <c r="D32" s="163"/>
      <c r="E32" s="163"/>
      <c r="F32" s="163"/>
      <c r="G32" s="163"/>
      <c r="H32" s="163"/>
      <c r="I32" s="163"/>
      <c r="J32" s="163"/>
      <c r="K32" s="153">
        <v>1</v>
      </c>
      <c r="L32" s="153">
        <v>13</v>
      </c>
      <c r="M32" s="154">
        <v>7700095100</v>
      </c>
      <c r="N32" s="155">
        <v>850</v>
      </c>
      <c r="O32" s="156"/>
      <c r="P32" s="157"/>
      <c r="Q32" s="158"/>
      <c r="R32" s="158"/>
      <c r="S32" s="158"/>
      <c r="T32" s="158"/>
      <c r="U32" s="158"/>
      <c r="V32" s="159"/>
      <c r="W32" s="160">
        <v>632</v>
      </c>
      <c r="X32" s="160">
        <v>0</v>
      </c>
      <c r="Y32" s="160">
        <v>0</v>
      </c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</row>
    <row r="33" spans="1:28" ht="24" customHeight="1" x14ac:dyDescent="0.25">
      <c r="A33" s="103"/>
      <c r="B33" s="104" t="s">
        <v>38</v>
      </c>
      <c r="C33" s="105"/>
      <c r="D33" s="105"/>
      <c r="E33" s="105"/>
      <c r="F33" s="105"/>
      <c r="G33" s="105"/>
      <c r="H33" s="105"/>
      <c r="I33" s="105"/>
      <c r="J33" s="105"/>
      <c r="K33" s="106">
        <v>2</v>
      </c>
      <c r="L33" s="106">
        <v>0</v>
      </c>
      <c r="M33" s="107">
        <v>0</v>
      </c>
      <c r="N33" s="108">
        <v>0</v>
      </c>
      <c r="O33" s="109"/>
      <c r="P33" s="110">
        <v>0</v>
      </c>
      <c r="Q33" s="111"/>
      <c r="R33" s="111"/>
      <c r="S33" s="111"/>
      <c r="T33" s="111"/>
      <c r="U33" s="112">
        <v>0</v>
      </c>
      <c r="V33" s="113">
        <v>0</v>
      </c>
      <c r="W33" s="114">
        <f t="shared" ref="W33:Y36" si="4">W34</f>
        <v>89900</v>
      </c>
      <c r="X33" s="114">
        <f t="shared" si="4"/>
        <v>89900</v>
      </c>
      <c r="Y33" s="114">
        <f t="shared" si="4"/>
        <v>89900</v>
      </c>
      <c r="Z33" s="134"/>
      <c r="AA33" s="134"/>
      <c r="AB33" s="134"/>
    </row>
    <row r="34" spans="1:28" ht="27.75" customHeight="1" x14ac:dyDescent="0.25">
      <c r="A34" s="103"/>
      <c r="B34" s="164" t="s">
        <v>39</v>
      </c>
      <c r="C34" s="165"/>
      <c r="D34" s="165"/>
      <c r="E34" s="165"/>
      <c r="F34" s="165"/>
      <c r="G34" s="165"/>
      <c r="H34" s="165"/>
      <c r="I34" s="165"/>
      <c r="J34" s="166"/>
      <c r="K34" s="106">
        <v>2</v>
      </c>
      <c r="L34" s="106">
        <v>3</v>
      </c>
      <c r="M34" s="122">
        <v>0</v>
      </c>
      <c r="N34" s="108">
        <v>0</v>
      </c>
      <c r="O34" s="109"/>
      <c r="P34" s="110"/>
      <c r="Q34" s="112"/>
      <c r="R34" s="112"/>
      <c r="S34" s="112"/>
      <c r="T34" s="112"/>
      <c r="U34" s="112"/>
      <c r="V34" s="113"/>
      <c r="W34" s="114">
        <f t="shared" si="4"/>
        <v>89900</v>
      </c>
      <c r="X34" s="114">
        <f t="shared" si="4"/>
        <v>89900</v>
      </c>
      <c r="Y34" s="114">
        <f t="shared" si="4"/>
        <v>89900</v>
      </c>
      <c r="Z34" s="134"/>
      <c r="AA34" s="134"/>
      <c r="AB34" s="134"/>
    </row>
    <row r="35" spans="1:28" ht="81.75" customHeight="1" x14ac:dyDescent="0.25">
      <c r="A35" s="103"/>
      <c r="B35" s="118" t="s">
        <v>185</v>
      </c>
      <c r="C35" s="119"/>
      <c r="D35" s="119"/>
      <c r="E35" s="119"/>
      <c r="F35" s="119"/>
      <c r="G35" s="119"/>
      <c r="H35" s="119"/>
      <c r="I35" s="119"/>
      <c r="J35" s="120"/>
      <c r="K35" s="121">
        <v>2</v>
      </c>
      <c r="L35" s="121">
        <v>3</v>
      </c>
      <c r="M35" s="122">
        <v>5220000000</v>
      </c>
      <c r="N35" s="123">
        <v>0</v>
      </c>
      <c r="O35" s="124"/>
      <c r="P35" s="125"/>
      <c r="Q35" s="126"/>
      <c r="R35" s="126"/>
      <c r="S35" s="126"/>
      <c r="T35" s="126"/>
      <c r="U35" s="126"/>
      <c r="V35" s="127"/>
      <c r="W35" s="128">
        <f>W36</f>
        <v>89900</v>
      </c>
      <c r="X35" s="128">
        <f t="shared" si="4"/>
        <v>89900</v>
      </c>
      <c r="Y35" s="128">
        <f t="shared" si="4"/>
        <v>89900</v>
      </c>
      <c r="Z35" s="134"/>
      <c r="AA35" s="134"/>
      <c r="AB35" s="134"/>
    </row>
    <row r="36" spans="1:28" ht="54" customHeight="1" x14ac:dyDescent="0.25">
      <c r="A36" s="103"/>
      <c r="B36" s="118" t="s">
        <v>198</v>
      </c>
      <c r="C36" s="119"/>
      <c r="D36" s="119"/>
      <c r="E36" s="119"/>
      <c r="F36" s="119"/>
      <c r="G36" s="119"/>
      <c r="H36" s="119"/>
      <c r="I36" s="119"/>
      <c r="J36" s="120"/>
      <c r="K36" s="121">
        <v>2</v>
      </c>
      <c r="L36" s="121">
        <v>3</v>
      </c>
      <c r="M36" s="122">
        <v>5220051180</v>
      </c>
      <c r="N36" s="123">
        <v>0</v>
      </c>
      <c r="O36" s="124"/>
      <c r="P36" s="125"/>
      <c r="Q36" s="126"/>
      <c r="R36" s="126"/>
      <c r="S36" s="126"/>
      <c r="T36" s="126"/>
      <c r="U36" s="126"/>
      <c r="V36" s="127"/>
      <c r="W36" s="128">
        <f>W37</f>
        <v>89900</v>
      </c>
      <c r="X36" s="128">
        <f t="shared" si="4"/>
        <v>89900</v>
      </c>
      <c r="Y36" s="128">
        <f t="shared" si="4"/>
        <v>89900</v>
      </c>
      <c r="Z36" s="134"/>
      <c r="AA36" s="134"/>
      <c r="AB36" s="134"/>
    </row>
    <row r="37" spans="1:28" ht="52.5" customHeight="1" x14ac:dyDescent="0.25">
      <c r="A37" s="103"/>
      <c r="B37" s="118" t="s">
        <v>199</v>
      </c>
      <c r="C37" s="119"/>
      <c r="D37" s="119"/>
      <c r="E37" s="119"/>
      <c r="F37" s="119"/>
      <c r="G37" s="119"/>
      <c r="H37" s="119"/>
      <c r="I37" s="119"/>
      <c r="J37" s="120"/>
      <c r="K37" s="121">
        <v>2</v>
      </c>
      <c r="L37" s="121">
        <v>3</v>
      </c>
      <c r="M37" s="122">
        <v>5220051180</v>
      </c>
      <c r="N37" s="123">
        <v>0</v>
      </c>
      <c r="O37" s="124"/>
      <c r="P37" s="125"/>
      <c r="Q37" s="126"/>
      <c r="R37" s="126"/>
      <c r="S37" s="126"/>
      <c r="T37" s="126"/>
      <c r="U37" s="126"/>
      <c r="V37" s="127"/>
      <c r="W37" s="128">
        <f>W38+W39</f>
        <v>89900</v>
      </c>
      <c r="X37" s="128">
        <f>X38+X39</f>
        <v>89900</v>
      </c>
      <c r="Y37" s="128">
        <f>Y38+Y39</f>
        <v>89900</v>
      </c>
      <c r="Z37" s="134"/>
      <c r="AA37" s="134"/>
      <c r="AB37" s="134"/>
    </row>
    <row r="38" spans="1:28" ht="38.25" customHeight="1" x14ac:dyDescent="0.25">
      <c r="A38" s="103"/>
      <c r="B38" s="118" t="s">
        <v>188</v>
      </c>
      <c r="C38" s="119"/>
      <c r="D38" s="119"/>
      <c r="E38" s="119"/>
      <c r="F38" s="119"/>
      <c r="G38" s="119"/>
      <c r="H38" s="119"/>
      <c r="I38" s="119"/>
      <c r="J38" s="120"/>
      <c r="K38" s="121">
        <v>2</v>
      </c>
      <c r="L38" s="121">
        <v>3</v>
      </c>
      <c r="M38" s="122">
        <v>5220051180</v>
      </c>
      <c r="N38" s="123">
        <v>120</v>
      </c>
      <c r="O38" s="124"/>
      <c r="P38" s="125"/>
      <c r="Q38" s="126"/>
      <c r="R38" s="126"/>
      <c r="S38" s="126"/>
      <c r="T38" s="126"/>
      <c r="U38" s="126"/>
      <c r="V38" s="127"/>
      <c r="W38" s="128">
        <v>89900</v>
      </c>
      <c r="X38" s="128">
        <v>89900</v>
      </c>
      <c r="Y38" s="128">
        <v>89900</v>
      </c>
      <c r="Z38" s="134"/>
      <c r="AA38" s="134"/>
      <c r="AB38" s="134"/>
    </row>
    <row r="39" spans="1:28" ht="35.25" customHeight="1" x14ac:dyDescent="0.25">
      <c r="A39" s="103"/>
      <c r="B39" s="118" t="s">
        <v>190</v>
      </c>
      <c r="C39" s="119"/>
      <c r="D39" s="119"/>
      <c r="E39" s="119"/>
      <c r="F39" s="119"/>
      <c r="G39" s="119"/>
      <c r="H39" s="119"/>
      <c r="I39" s="119"/>
      <c r="J39" s="120"/>
      <c r="K39" s="121">
        <v>2</v>
      </c>
      <c r="L39" s="121">
        <v>3</v>
      </c>
      <c r="M39" s="107">
        <v>5220051180</v>
      </c>
      <c r="N39" s="123">
        <v>240</v>
      </c>
      <c r="O39" s="124"/>
      <c r="P39" s="125">
        <v>0</v>
      </c>
      <c r="Q39" s="129"/>
      <c r="R39" s="129"/>
      <c r="S39" s="129"/>
      <c r="T39" s="129"/>
      <c r="U39" s="126">
        <v>0</v>
      </c>
      <c r="V39" s="127">
        <v>0</v>
      </c>
      <c r="W39" s="128">
        <v>0</v>
      </c>
      <c r="X39" s="128">
        <v>0</v>
      </c>
      <c r="Y39" s="128">
        <v>0</v>
      </c>
      <c r="Z39" s="134"/>
      <c r="AA39" s="134"/>
      <c r="AB39" s="134"/>
    </row>
    <row r="40" spans="1:28" ht="35.25" customHeight="1" x14ac:dyDescent="0.25">
      <c r="A40" s="103"/>
      <c r="B40" s="167" t="s">
        <v>116</v>
      </c>
      <c r="C40" s="168"/>
      <c r="D40" s="168"/>
      <c r="E40" s="168"/>
      <c r="F40" s="168"/>
      <c r="G40" s="168"/>
      <c r="H40" s="168"/>
      <c r="I40" s="168"/>
      <c r="J40" s="169"/>
      <c r="K40" s="106">
        <v>3</v>
      </c>
      <c r="L40" s="106">
        <v>0</v>
      </c>
      <c r="M40" s="107">
        <v>0</v>
      </c>
      <c r="N40" s="108">
        <v>0</v>
      </c>
      <c r="O40" s="109"/>
      <c r="P40" s="110"/>
      <c r="Q40" s="112"/>
      <c r="R40" s="112"/>
      <c r="S40" s="112"/>
      <c r="T40" s="112"/>
      <c r="U40" s="112"/>
      <c r="V40" s="113"/>
      <c r="W40" s="114">
        <f>W41</f>
        <v>34000</v>
      </c>
      <c r="X40" s="114">
        <f>X41</f>
        <v>34000</v>
      </c>
      <c r="Y40" s="114">
        <f>Y41</f>
        <v>34000</v>
      </c>
      <c r="Z40" s="134"/>
      <c r="AA40" s="134"/>
      <c r="AB40" s="134"/>
    </row>
    <row r="41" spans="1:28" ht="30" customHeight="1" x14ac:dyDescent="0.25">
      <c r="A41" s="103"/>
      <c r="B41" s="115" t="s">
        <v>118</v>
      </c>
      <c r="C41" s="116"/>
      <c r="D41" s="116"/>
      <c r="E41" s="116"/>
      <c r="F41" s="116"/>
      <c r="G41" s="116"/>
      <c r="H41" s="116"/>
      <c r="I41" s="116"/>
      <c r="J41" s="117"/>
      <c r="K41" s="106">
        <v>3</v>
      </c>
      <c r="L41" s="106">
        <v>10</v>
      </c>
      <c r="M41" s="122">
        <v>0</v>
      </c>
      <c r="N41" s="108">
        <v>0</v>
      </c>
      <c r="O41" s="109"/>
      <c r="P41" s="110"/>
      <c r="Q41" s="112"/>
      <c r="R41" s="112"/>
      <c r="S41" s="112"/>
      <c r="T41" s="112"/>
      <c r="U41" s="112"/>
      <c r="V41" s="113"/>
      <c r="W41" s="114">
        <f t="shared" ref="W41:Y44" si="5">W42</f>
        <v>34000</v>
      </c>
      <c r="X41" s="114">
        <f t="shared" si="5"/>
        <v>34000</v>
      </c>
      <c r="Y41" s="114">
        <f t="shared" si="5"/>
        <v>34000</v>
      </c>
      <c r="Z41" s="134"/>
      <c r="AA41" s="134"/>
      <c r="AB41" s="134"/>
    </row>
    <row r="42" spans="1:28" ht="78" customHeight="1" x14ac:dyDescent="0.25">
      <c r="A42" s="103"/>
      <c r="B42" s="118" t="s">
        <v>185</v>
      </c>
      <c r="C42" s="119"/>
      <c r="D42" s="119"/>
      <c r="E42" s="119"/>
      <c r="F42" s="119"/>
      <c r="G42" s="119"/>
      <c r="H42" s="119"/>
      <c r="I42" s="119"/>
      <c r="J42" s="120"/>
      <c r="K42" s="121">
        <v>3</v>
      </c>
      <c r="L42" s="121">
        <v>10</v>
      </c>
      <c r="M42" s="122">
        <v>5200000000</v>
      </c>
      <c r="N42" s="123">
        <v>0</v>
      </c>
      <c r="O42" s="124"/>
      <c r="P42" s="125"/>
      <c r="Q42" s="126"/>
      <c r="R42" s="126"/>
      <c r="S42" s="126"/>
      <c r="T42" s="126"/>
      <c r="U42" s="126"/>
      <c r="V42" s="127"/>
      <c r="W42" s="128">
        <f t="shared" si="5"/>
        <v>34000</v>
      </c>
      <c r="X42" s="128">
        <f t="shared" si="5"/>
        <v>34000</v>
      </c>
      <c r="Y42" s="128">
        <f t="shared" si="5"/>
        <v>34000</v>
      </c>
      <c r="Z42" s="134"/>
      <c r="AA42" s="134"/>
      <c r="AB42" s="134"/>
    </row>
    <row r="43" spans="1:28" ht="51" customHeight="1" x14ac:dyDescent="0.25">
      <c r="A43" s="103"/>
      <c r="B43" s="118" t="s">
        <v>200</v>
      </c>
      <c r="C43" s="119"/>
      <c r="D43" s="119"/>
      <c r="E43" s="119"/>
      <c r="F43" s="119"/>
      <c r="G43" s="119"/>
      <c r="H43" s="119"/>
      <c r="I43" s="119"/>
      <c r="J43" s="120"/>
      <c r="K43" s="121">
        <v>3</v>
      </c>
      <c r="L43" s="121">
        <v>10</v>
      </c>
      <c r="M43" s="122">
        <v>5230000000</v>
      </c>
      <c r="N43" s="123">
        <v>0</v>
      </c>
      <c r="O43" s="124"/>
      <c r="P43" s="125">
        <v>0</v>
      </c>
      <c r="Q43" s="129"/>
      <c r="R43" s="129"/>
      <c r="S43" s="129"/>
      <c r="T43" s="129"/>
      <c r="U43" s="126">
        <v>0</v>
      </c>
      <c r="V43" s="127">
        <v>0</v>
      </c>
      <c r="W43" s="128">
        <f t="shared" si="5"/>
        <v>34000</v>
      </c>
      <c r="X43" s="128">
        <f t="shared" si="5"/>
        <v>34000</v>
      </c>
      <c r="Y43" s="128">
        <f t="shared" si="5"/>
        <v>34000</v>
      </c>
      <c r="Z43" s="134"/>
      <c r="AA43" s="134"/>
      <c r="AB43" s="134"/>
    </row>
    <row r="44" spans="1:28" ht="63.75" customHeight="1" x14ac:dyDescent="0.25">
      <c r="A44" s="103"/>
      <c r="B44" s="118" t="s">
        <v>201</v>
      </c>
      <c r="C44" s="119"/>
      <c r="D44" s="119"/>
      <c r="E44" s="119"/>
      <c r="F44" s="119"/>
      <c r="G44" s="119"/>
      <c r="H44" s="119"/>
      <c r="I44" s="119"/>
      <c r="J44" s="120"/>
      <c r="K44" s="121">
        <v>3</v>
      </c>
      <c r="L44" s="121">
        <v>10</v>
      </c>
      <c r="M44" s="122">
        <v>5230095020</v>
      </c>
      <c r="N44" s="123">
        <v>0</v>
      </c>
      <c r="O44" s="124"/>
      <c r="P44" s="125">
        <v>0</v>
      </c>
      <c r="Q44" s="129"/>
      <c r="R44" s="129"/>
      <c r="S44" s="129"/>
      <c r="T44" s="129"/>
      <c r="U44" s="126">
        <v>0</v>
      </c>
      <c r="V44" s="127">
        <v>0</v>
      </c>
      <c r="W44" s="128">
        <f t="shared" si="5"/>
        <v>34000</v>
      </c>
      <c r="X44" s="128">
        <f t="shared" si="5"/>
        <v>34000</v>
      </c>
      <c r="Y44" s="128">
        <f t="shared" si="5"/>
        <v>34000</v>
      </c>
      <c r="Z44" s="134"/>
      <c r="AA44" s="134"/>
      <c r="AB44" s="134"/>
    </row>
    <row r="45" spans="1:28" ht="38.25" customHeight="1" x14ac:dyDescent="0.25">
      <c r="A45" s="103"/>
      <c r="B45" s="118" t="s">
        <v>190</v>
      </c>
      <c r="C45" s="119"/>
      <c r="D45" s="119"/>
      <c r="E45" s="119"/>
      <c r="F45" s="119"/>
      <c r="G45" s="119"/>
      <c r="H45" s="119"/>
      <c r="I45" s="119"/>
      <c r="J45" s="120"/>
      <c r="K45" s="121">
        <v>3</v>
      </c>
      <c r="L45" s="121">
        <v>10</v>
      </c>
      <c r="M45" s="107">
        <v>5230095020</v>
      </c>
      <c r="N45" s="123">
        <v>240</v>
      </c>
      <c r="O45" s="124"/>
      <c r="P45" s="125"/>
      <c r="Q45" s="126"/>
      <c r="R45" s="126"/>
      <c r="S45" s="126"/>
      <c r="T45" s="126"/>
      <c r="U45" s="126"/>
      <c r="V45" s="127"/>
      <c r="W45" s="128">
        <v>34000</v>
      </c>
      <c r="X45" s="128">
        <v>34000</v>
      </c>
      <c r="Y45" s="128">
        <v>34000</v>
      </c>
      <c r="Z45" s="134"/>
      <c r="AA45" s="134"/>
      <c r="AB45" s="134"/>
    </row>
    <row r="46" spans="1:28" ht="22.5" customHeight="1" x14ac:dyDescent="0.25">
      <c r="A46" s="103"/>
      <c r="B46" s="170" t="s">
        <v>119</v>
      </c>
      <c r="C46" s="171"/>
      <c r="D46" s="171"/>
      <c r="E46" s="171"/>
      <c r="F46" s="171"/>
      <c r="G46" s="171"/>
      <c r="H46" s="171"/>
      <c r="I46" s="171"/>
      <c r="J46" s="172"/>
      <c r="K46" s="106">
        <v>4</v>
      </c>
      <c r="L46" s="106">
        <v>0</v>
      </c>
      <c r="M46" s="107">
        <v>0</v>
      </c>
      <c r="N46" s="108">
        <v>0</v>
      </c>
      <c r="O46" s="109"/>
      <c r="P46" s="110"/>
      <c r="Q46" s="112"/>
      <c r="R46" s="112"/>
      <c r="S46" s="112"/>
      <c r="T46" s="112"/>
      <c r="U46" s="112"/>
      <c r="V46" s="113"/>
      <c r="W46" s="114">
        <f t="shared" ref="W46:Y50" si="6">W47</f>
        <v>1156864.3</v>
      </c>
      <c r="X46" s="114">
        <f t="shared" si="6"/>
        <v>635200</v>
      </c>
      <c r="Y46" s="114">
        <f t="shared" si="6"/>
        <v>905800</v>
      </c>
      <c r="Z46" s="134"/>
      <c r="AA46" s="134"/>
      <c r="AB46" s="134"/>
    </row>
    <row r="47" spans="1:28" ht="24.75" customHeight="1" x14ac:dyDescent="0.25">
      <c r="A47" s="103"/>
      <c r="B47" s="115" t="s">
        <v>121</v>
      </c>
      <c r="C47" s="116"/>
      <c r="D47" s="116"/>
      <c r="E47" s="116"/>
      <c r="F47" s="116"/>
      <c r="G47" s="116"/>
      <c r="H47" s="116"/>
      <c r="I47" s="116"/>
      <c r="J47" s="117"/>
      <c r="K47" s="106">
        <v>4</v>
      </c>
      <c r="L47" s="106">
        <v>9</v>
      </c>
      <c r="M47" s="122">
        <v>0</v>
      </c>
      <c r="N47" s="108">
        <v>0</v>
      </c>
      <c r="O47" s="109"/>
      <c r="P47" s="110"/>
      <c r="Q47" s="112"/>
      <c r="R47" s="112"/>
      <c r="S47" s="112"/>
      <c r="T47" s="112"/>
      <c r="U47" s="112"/>
      <c r="V47" s="113"/>
      <c r="W47" s="114">
        <f t="shared" si="6"/>
        <v>1156864.3</v>
      </c>
      <c r="X47" s="114">
        <f t="shared" si="6"/>
        <v>635200</v>
      </c>
      <c r="Y47" s="114">
        <f t="shared" si="6"/>
        <v>905800</v>
      </c>
      <c r="Z47" s="134"/>
      <c r="AA47" s="134"/>
      <c r="AB47" s="134"/>
    </row>
    <row r="48" spans="1:28" ht="81" customHeight="1" x14ac:dyDescent="0.25">
      <c r="A48" s="103"/>
      <c r="B48" s="118" t="s">
        <v>185</v>
      </c>
      <c r="C48" s="119"/>
      <c r="D48" s="119"/>
      <c r="E48" s="119"/>
      <c r="F48" s="119"/>
      <c r="G48" s="119"/>
      <c r="H48" s="119"/>
      <c r="I48" s="119"/>
      <c r="J48" s="120"/>
      <c r="K48" s="121">
        <v>4</v>
      </c>
      <c r="L48" s="121">
        <v>9</v>
      </c>
      <c r="M48" s="122">
        <v>5200000000</v>
      </c>
      <c r="N48" s="123">
        <v>0</v>
      </c>
      <c r="O48" s="124"/>
      <c r="P48" s="125"/>
      <c r="Q48" s="126"/>
      <c r="R48" s="126"/>
      <c r="S48" s="126"/>
      <c r="T48" s="126"/>
      <c r="U48" s="126"/>
      <c r="V48" s="127"/>
      <c r="W48" s="128">
        <f t="shared" si="6"/>
        <v>1156864.3</v>
      </c>
      <c r="X48" s="128">
        <f t="shared" si="6"/>
        <v>635200</v>
      </c>
      <c r="Y48" s="128">
        <f t="shared" si="6"/>
        <v>905800</v>
      </c>
      <c r="Z48" s="134"/>
      <c r="AA48" s="134"/>
      <c r="AB48" s="134"/>
    </row>
    <row r="49" spans="1:28" ht="48.75" customHeight="1" x14ac:dyDescent="0.25">
      <c r="A49" s="103"/>
      <c r="B49" s="118" t="s">
        <v>202</v>
      </c>
      <c r="C49" s="119"/>
      <c r="D49" s="119"/>
      <c r="E49" s="119"/>
      <c r="F49" s="119"/>
      <c r="G49" s="119"/>
      <c r="H49" s="119"/>
      <c r="I49" s="119"/>
      <c r="J49" s="120"/>
      <c r="K49" s="121">
        <v>4</v>
      </c>
      <c r="L49" s="121">
        <v>9</v>
      </c>
      <c r="M49" s="122">
        <v>5240000000</v>
      </c>
      <c r="N49" s="123">
        <v>0</v>
      </c>
      <c r="O49" s="124"/>
      <c r="P49" s="125">
        <v>0</v>
      </c>
      <c r="Q49" s="129"/>
      <c r="R49" s="129"/>
      <c r="S49" s="129"/>
      <c r="T49" s="129"/>
      <c r="U49" s="126">
        <v>0</v>
      </c>
      <c r="V49" s="127">
        <v>0</v>
      </c>
      <c r="W49" s="128">
        <f t="shared" si="6"/>
        <v>1156864.3</v>
      </c>
      <c r="X49" s="128">
        <f t="shared" si="6"/>
        <v>635200</v>
      </c>
      <c r="Y49" s="128">
        <f t="shared" si="6"/>
        <v>905800</v>
      </c>
      <c r="Z49" s="134"/>
      <c r="AA49" s="134"/>
      <c r="AB49" s="134"/>
    </row>
    <row r="50" spans="1:28" ht="49.5" customHeight="1" x14ac:dyDescent="0.25">
      <c r="A50" s="103"/>
      <c r="B50" s="118" t="s">
        <v>203</v>
      </c>
      <c r="C50" s="119"/>
      <c r="D50" s="119"/>
      <c r="E50" s="119"/>
      <c r="F50" s="119"/>
      <c r="G50" s="119"/>
      <c r="H50" s="119"/>
      <c r="I50" s="119"/>
      <c r="J50" s="120"/>
      <c r="K50" s="121">
        <v>4</v>
      </c>
      <c r="L50" s="121">
        <v>9</v>
      </c>
      <c r="M50" s="122">
        <v>5240095280</v>
      </c>
      <c r="N50" s="123">
        <v>0</v>
      </c>
      <c r="O50" s="124"/>
      <c r="P50" s="125">
        <v>0</v>
      </c>
      <c r="Q50" s="129"/>
      <c r="R50" s="129"/>
      <c r="S50" s="129"/>
      <c r="T50" s="129"/>
      <c r="U50" s="126">
        <v>0</v>
      </c>
      <c r="V50" s="127">
        <v>0</v>
      </c>
      <c r="W50" s="128">
        <f t="shared" si="6"/>
        <v>1156864.3</v>
      </c>
      <c r="X50" s="128">
        <f t="shared" si="6"/>
        <v>635200</v>
      </c>
      <c r="Y50" s="128">
        <f t="shared" si="6"/>
        <v>905800</v>
      </c>
      <c r="Z50" s="134"/>
      <c r="AA50" s="134"/>
      <c r="AB50" s="134"/>
    </row>
    <row r="51" spans="1:28" ht="37.5" customHeight="1" x14ac:dyDescent="0.25">
      <c r="A51" s="103"/>
      <c r="B51" s="118" t="s">
        <v>190</v>
      </c>
      <c r="C51" s="119"/>
      <c r="D51" s="119"/>
      <c r="E51" s="119"/>
      <c r="F51" s="119"/>
      <c r="G51" s="119"/>
      <c r="H51" s="119"/>
      <c r="I51" s="119"/>
      <c r="J51" s="120"/>
      <c r="K51" s="121">
        <v>4</v>
      </c>
      <c r="L51" s="121">
        <v>9</v>
      </c>
      <c r="M51" s="107">
        <v>5240095280</v>
      </c>
      <c r="N51" s="123">
        <v>240</v>
      </c>
      <c r="O51" s="124"/>
      <c r="P51" s="125">
        <v>10000</v>
      </c>
      <c r="Q51" s="129"/>
      <c r="R51" s="129"/>
      <c r="S51" s="129"/>
      <c r="T51" s="129"/>
      <c r="U51" s="126">
        <v>0</v>
      </c>
      <c r="V51" s="127">
        <v>0</v>
      </c>
      <c r="W51" s="128">
        <v>1156864.3</v>
      </c>
      <c r="X51" s="128">
        <v>635200</v>
      </c>
      <c r="Y51" s="128">
        <v>905800</v>
      </c>
      <c r="Z51" s="134"/>
      <c r="AA51" s="134"/>
      <c r="AB51" s="134"/>
    </row>
    <row r="52" spans="1:28" ht="32.25" customHeight="1" x14ac:dyDescent="0.25">
      <c r="A52" s="103"/>
      <c r="B52" s="115" t="s">
        <v>123</v>
      </c>
      <c r="C52" s="116"/>
      <c r="D52" s="116"/>
      <c r="E52" s="116"/>
      <c r="F52" s="116"/>
      <c r="G52" s="116"/>
      <c r="H52" s="116"/>
      <c r="I52" s="116"/>
      <c r="J52" s="117"/>
      <c r="K52" s="106">
        <v>5</v>
      </c>
      <c r="L52" s="106">
        <v>0</v>
      </c>
      <c r="M52" s="107">
        <v>0</v>
      </c>
      <c r="N52" s="108">
        <v>0</v>
      </c>
      <c r="O52" s="109"/>
      <c r="P52" s="110"/>
      <c r="Q52" s="112"/>
      <c r="R52" s="112"/>
      <c r="S52" s="112"/>
      <c r="T52" s="112"/>
      <c r="U52" s="112"/>
      <c r="V52" s="113"/>
      <c r="W52" s="114">
        <f t="shared" ref="W52:Y56" si="7">W53</f>
        <v>25500</v>
      </c>
      <c r="X52" s="114">
        <f t="shared" si="7"/>
        <v>0</v>
      </c>
      <c r="Y52" s="114">
        <f t="shared" si="7"/>
        <v>0</v>
      </c>
      <c r="Z52" s="134"/>
      <c r="AA52" s="134"/>
      <c r="AB52" s="134"/>
    </row>
    <row r="53" spans="1:28" ht="24.75" customHeight="1" x14ac:dyDescent="0.25">
      <c r="A53" s="103"/>
      <c r="B53" s="115" t="s">
        <v>124</v>
      </c>
      <c r="C53" s="116"/>
      <c r="D53" s="116"/>
      <c r="E53" s="116"/>
      <c r="F53" s="116"/>
      <c r="G53" s="116"/>
      <c r="H53" s="116"/>
      <c r="I53" s="116"/>
      <c r="J53" s="117"/>
      <c r="K53" s="106">
        <v>5</v>
      </c>
      <c r="L53" s="106">
        <v>3</v>
      </c>
      <c r="M53" s="122">
        <v>0</v>
      </c>
      <c r="N53" s="108">
        <v>0</v>
      </c>
      <c r="O53" s="109"/>
      <c r="P53" s="110"/>
      <c r="Q53" s="112"/>
      <c r="R53" s="112"/>
      <c r="S53" s="112"/>
      <c r="T53" s="112"/>
      <c r="U53" s="112"/>
      <c r="V53" s="113"/>
      <c r="W53" s="114">
        <f t="shared" si="7"/>
        <v>25500</v>
      </c>
      <c r="X53" s="114">
        <f t="shared" si="7"/>
        <v>0</v>
      </c>
      <c r="Y53" s="114">
        <f t="shared" si="7"/>
        <v>0</v>
      </c>
      <c r="Z53" s="134"/>
      <c r="AA53" s="134"/>
      <c r="AB53" s="134"/>
    </row>
    <row r="54" spans="1:28" ht="79.5" customHeight="1" x14ac:dyDescent="0.25">
      <c r="A54" s="103"/>
      <c r="B54" s="118" t="s">
        <v>185</v>
      </c>
      <c r="C54" s="119"/>
      <c r="D54" s="119"/>
      <c r="E54" s="119"/>
      <c r="F54" s="119"/>
      <c r="G54" s="119"/>
      <c r="H54" s="119"/>
      <c r="I54" s="119"/>
      <c r="J54" s="120"/>
      <c r="K54" s="121">
        <v>5</v>
      </c>
      <c r="L54" s="121">
        <v>3</v>
      </c>
      <c r="M54" s="122">
        <v>5200000000</v>
      </c>
      <c r="N54" s="123">
        <v>0</v>
      </c>
      <c r="O54" s="124"/>
      <c r="P54" s="125">
        <v>0</v>
      </c>
      <c r="Q54" s="129"/>
      <c r="R54" s="129"/>
      <c r="S54" s="129"/>
      <c r="T54" s="129"/>
      <c r="U54" s="126">
        <v>0</v>
      </c>
      <c r="V54" s="127">
        <v>0</v>
      </c>
      <c r="W54" s="128">
        <f t="shared" si="7"/>
        <v>25500</v>
      </c>
      <c r="X54" s="128">
        <f t="shared" si="7"/>
        <v>0</v>
      </c>
      <c r="Y54" s="128">
        <f t="shared" si="7"/>
        <v>0</v>
      </c>
      <c r="Z54" s="134"/>
      <c r="AA54" s="134"/>
      <c r="AB54" s="134"/>
    </row>
    <row r="55" spans="1:28" ht="53.25" customHeight="1" x14ac:dyDescent="0.25">
      <c r="A55" s="103"/>
      <c r="B55" s="118" t="s">
        <v>204</v>
      </c>
      <c r="C55" s="119"/>
      <c r="D55" s="119"/>
      <c r="E55" s="119"/>
      <c r="F55" s="119"/>
      <c r="G55" s="119"/>
      <c r="H55" s="119"/>
      <c r="I55" s="119"/>
      <c r="J55" s="120"/>
      <c r="K55" s="121">
        <v>5</v>
      </c>
      <c r="L55" s="121">
        <v>3</v>
      </c>
      <c r="M55" s="122">
        <v>5250000000</v>
      </c>
      <c r="N55" s="123">
        <v>0</v>
      </c>
      <c r="O55" s="124"/>
      <c r="P55" s="125">
        <v>0</v>
      </c>
      <c r="Q55" s="129"/>
      <c r="R55" s="129"/>
      <c r="S55" s="129"/>
      <c r="T55" s="129"/>
      <c r="U55" s="126">
        <v>0</v>
      </c>
      <c r="V55" s="127">
        <v>0</v>
      </c>
      <c r="W55" s="128">
        <f t="shared" si="7"/>
        <v>25500</v>
      </c>
      <c r="X55" s="128">
        <f t="shared" si="7"/>
        <v>0</v>
      </c>
      <c r="Y55" s="128">
        <f t="shared" si="7"/>
        <v>0</v>
      </c>
      <c r="Z55" s="134"/>
      <c r="AA55" s="134"/>
      <c r="AB55" s="134"/>
    </row>
    <row r="56" spans="1:28" ht="57" customHeight="1" x14ac:dyDescent="0.25">
      <c r="A56" s="103"/>
      <c r="B56" s="118" t="s">
        <v>205</v>
      </c>
      <c r="C56" s="119"/>
      <c r="D56" s="119"/>
      <c r="E56" s="119"/>
      <c r="F56" s="119"/>
      <c r="G56" s="119"/>
      <c r="H56" s="119"/>
      <c r="I56" s="119"/>
      <c r="J56" s="120"/>
      <c r="K56" s="121">
        <v>5</v>
      </c>
      <c r="L56" s="121">
        <v>3</v>
      </c>
      <c r="M56" s="122">
        <v>5250095310</v>
      </c>
      <c r="N56" s="123">
        <v>0</v>
      </c>
      <c r="O56" s="124"/>
      <c r="P56" s="125">
        <v>10000</v>
      </c>
      <c r="Q56" s="129"/>
      <c r="R56" s="129"/>
      <c r="S56" s="129"/>
      <c r="T56" s="129"/>
      <c r="U56" s="126">
        <v>0</v>
      </c>
      <c r="V56" s="127">
        <v>0</v>
      </c>
      <c r="W56" s="128">
        <f>W57</f>
        <v>25500</v>
      </c>
      <c r="X56" s="128">
        <f t="shared" si="7"/>
        <v>0</v>
      </c>
      <c r="Y56" s="128">
        <f t="shared" si="7"/>
        <v>0</v>
      </c>
      <c r="Z56" s="134"/>
      <c r="AA56" s="134"/>
      <c r="AB56" s="134"/>
    </row>
    <row r="57" spans="1:28" ht="36.75" customHeight="1" x14ac:dyDescent="0.25">
      <c r="A57" s="103"/>
      <c r="B57" s="118" t="s">
        <v>190</v>
      </c>
      <c r="C57" s="119"/>
      <c r="D57" s="119"/>
      <c r="E57" s="119"/>
      <c r="F57" s="119"/>
      <c r="G57" s="119"/>
      <c r="H57" s="119"/>
      <c r="I57" s="119"/>
      <c r="J57" s="120"/>
      <c r="K57" s="121">
        <v>5</v>
      </c>
      <c r="L57" s="121">
        <v>3</v>
      </c>
      <c r="M57" s="107">
        <v>5250095310</v>
      </c>
      <c r="N57" s="123">
        <v>240</v>
      </c>
      <c r="O57" s="124"/>
      <c r="P57" s="125"/>
      <c r="Q57" s="126"/>
      <c r="R57" s="126"/>
      <c r="S57" s="126"/>
      <c r="T57" s="126"/>
      <c r="U57" s="126"/>
      <c r="V57" s="127"/>
      <c r="W57" s="128">
        <v>25500</v>
      </c>
      <c r="X57" s="128">
        <v>0</v>
      </c>
      <c r="Y57" s="128">
        <v>0</v>
      </c>
      <c r="Z57" s="134"/>
      <c r="AA57" s="134"/>
      <c r="AB57" s="134"/>
    </row>
    <row r="58" spans="1:28" ht="27" customHeight="1" x14ac:dyDescent="0.25">
      <c r="A58" s="103"/>
      <c r="B58" s="115" t="s">
        <v>125</v>
      </c>
      <c r="C58" s="116"/>
      <c r="D58" s="116"/>
      <c r="E58" s="116"/>
      <c r="F58" s="116"/>
      <c r="G58" s="116"/>
      <c r="H58" s="116"/>
      <c r="I58" s="116"/>
      <c r="J58" s="117"/>
      <c r="K58" s="106">
        <v>8</v>
      </c>
      <c r="L58" s="106">
        <v>0</v>
      </c>
      <c r="M58" s="107">
        <v>0</v>
      </c>
      <c r="N58" s="108">
        <v>0</v>
      </c>
      <c r="O58" s="109"/>
      <c r="P58" s="110"/>
      <c r="Q58" s="112"/>
      <c r="R58" s="112"/>
      <c r="S58" s="112"/>
      <c r="T58" s="112"/>
      <c r="U58" s="112"/>
      <c r="V58" s="113"/>
      <c r="W58" s="114">
        <f t="shared" ref="W58:Y60" si="8">W59</f>
        <v>1667547.8599999999</v>
      </c>
      <c r="X58" s="114">
        <f t="shared" si="8"/>
        <v>1404600</v>
      </c>
      <c r="Y58" s="114">
        <f t="shared" si="8"/>
        <v>1404600</v>
      </c>
      <c r="Z58" s="134"/>
      <c r="AA58" s="134"/>
      <c r="AB58" s="134"/>
    </row>
    <row r="59" spans="1:28" ht="24.75" customHeight="1" x14ac:dyDescent="0.25">
      <c r="A59" s="103"/>
      <c r="B59" s="115" t="s">
        <v>206</v>
      </c>
      <c r="C59" s="116"/>
      <c r="D59" s="116"/>
      <c r="E59" s="116"/>
      <c r="F59" s="116"/>
      <c r="G59" s="116"/>
      <c r="H59" s="116"/>
      <c r="I59" s="116"/>
      <c r="J59" s="117"/>
      <c r="K59" s="106">
        <v>8</v>
      </c>
      <c r="L59" s="106">
        <v>1</v>
      </c>
      <c r="M59" s="122">
        <v>0</v>
      </c>
      <c r="N59" s="108">
        <v>0</v>
      </c>
      <c r="O59" s="109"/>
      <c r="P59" s="110"/>
      <c r="Q59" s="112"/>
      <c r="R59" s="112"/>
      <c r="S59" s="112"/>
      <c r="T59" s="112"/>
      <c r="U59" s="112"/>
      <c r="V59" s="113"/>
      <c r="W59" s="114">
        <f t="shared" si="8"/>
        <v>1667547.8599999999</v>
      </c>
      <c r="X59" s="114">
        <f t="shared" si="8"/>
        <v>1404600</v>
      </c>
      <c r="Y59" s="114">
        <f t="shared" si="8"/>
        <v>1404600</v>
      </c>
      <c r="Z59" s="134"/>
      <c r="AA59" s="134"/>
      <c r="AB59" s="134"/>
    </row>
    <row r="60" spans="1:28" ht="82.5" customHeight="1" x14ac:dyDescent="0.25">
      <c r="A60" s="103"/>
      <c r="B60" s="118" t="s">
        <v>185</v>
      </c>
      <c r="C60" s="119"/>
      <c r="D60" s="119"/>
      <c r="E60" s="119"/>
      <c r="F60" s="119"/>
      <c r="G60" s="119"/>
      <c r="H60" s="119"/>
      <c r="I60" s="119"/>
      <c r="J60" s="120"/>
      <c r="K60" s="121">
        <v>8</v>
      </c>
      <c r="L60" s="121">
        <v>1</v>
      </c>
      <c r="M60" s="122">
        <v>5200000000</v>
      </c>
      <c r="N60" s="123">
        <v>0</v>
      </c>
      <c r="O60" s="124"/>
      <c r="P60" s="125"/>
      <c r="Q60" s="126"/>
      <c r="R60" s="126"/>
      <c r="S60" s="126"/>
      <c r="T60" s="126"/>
      <c r="U60" s="126"/>
      <c r="V60" s="127"/>
      <c r="W60" s="128">
        <f t="shared" si="8"/>
        <v>1667547.8599999999</v>
      </c>
      <c r="X60" s="128">
        <f t="shared" si="8"/>
        <v>1404600</v>
      </c>
      <c r="Y60" s="128">
        <f t="shared" si="8"/>
        <v>1404600</v>
      </c>
      <c r="Z60" s="134"/>
      <c r="AA60" s="134"/>
      <c r="AB60" s="134"/>
    </row>
    <row r="61" spans="1:28" ht="51" customHeight="1" x14ac:dyDescent="0.25">
      <c r="A61" s="103"/>
      <c r="B61" s="118" t="s">
        <v>207</v>
      </c>
      <c r="C61" s="119"/>
      <c r="D61" s="119"/>
      <c r="E61" s="119"/>
      <c r="F61" s="119"/>
      <c r="G61" s="119"/>
      <c r="H61" s="119"/>
      <c r="I61" s="119"/>
      <c r="J61" s="120"/>
      <c r="K61" s="121">
        <v>8</v>
      </c>
      <c r="L61" s="121">
        <v>1</v>
      </c>
      <c r="M61" s="122">
        <v>5260000000</v>
      </c>
      <c r="N61" s="123">
        <v>0</v>
      </c>
      <c r="O61" s="124"/>
      <c r="P61" s="125"/>
      <c r="Q61" s="126"/>
      <c r="R61" s="126"/>
      <c r="S61" s="126"/>
      <c r="T61" s="126"/>
      <c r="U61" s="126"/>
      <c r="V61" s="127"/>
      <c r="W61" s="128">
        <f>W62+W66+W64</f>
        <v>1667547.8599999999</v>
      </c>
      <c r="X61" s="128">
        <f>X62+X66+X64</f>
        <v>1404600</v>
      </c>
      <c r="Y61" s="128">
        <f>Y62+Y66+Y64</f>
        <v>1404600</v>
      </c>
      <c r="Z61" s="134"/>
      <c r="AA61" s="134"/>
      <c r="AB61" s="134"/>
    </row>
    <row r="62" spans="1:28" ht="67.5" customHeight="1" x14ac:dyDescent="0.25">
      <c r="A62" s="103"/>
      <c r="B62" s="173" t="s">
        <v>208</v>
      </c>
      <c r="C62" s="174"/>
      <c r="D62" s="174"/>
      <c r="E62" s="174"/>
      <c r="F62" s="174"/>
      <c r="G62" s="174"/>
      <c r="H62" s="174"/>
      <c r="I62" s="174"/>
      <c r="J62" s="175"/>
      <c r="K62" s="121">
        <v>8</v>
      </c>
      <c r="L62" s="121">
        <v>1</v>
      </c>
      <c r="M62" s="122">
        <v>5260075080</v>
      </c>
      <c r="N62" s="123">
        <v>0</v>
      </c>
      <c r="O62" s="124"/>
      <c r="P62" s="125"/>
      <c r="Q62" s="126"/>
      <c r="R62" s="126"/>
      <c r="S62" s="126"/>
      <c r="T62" s="126"/>
      <c r="U62" s="126"/>
      <c r="V62" s="127"/>
      <c r="W62" s="128">
        <f>W63</f>
        <v>1144600</v>
      </c>
      <c r="X62" s="128">
        <f>X63</f>
        <v>1404600</v>
      </c>
      <c r="Y62" s="128">
        <f>Y63</f>
        <v>1404600</v>
      </c>
      <c r="Z62" s="134"/>
      <c r="AA62" s="134"/>
      <c r="AB62" s="134"/>
    </row>
    <row r="63" spans="1:28" ht="25.5" customHeight="1" x14ac:dyDescent="0.25">
      <c r="A63" s="103"/>
      <c r="B63" s="118" t="s">
        <v>191</v>
      </c>
      <c r="C63" s="119"/>
      <c r="D63" s="119"/>
      <c r="E63" s="119"/>
      <c r="F63" s="119"/>
      <c r="G63" s="119"/>
      <c r="H63" s="119"/>
      <c r="I63" s="119"/>
      <c r="J63" s="120"/>
      <c r="K63" s="121">
        <v>8</v>
      </c>
      <c r="L63" s="121">
        <v>1</v>
      </c>
      <c r="M63" s="122">
        <v>5260075080</v>
      </c>
      <c r="N63" s="123">
        <v>540</v>
      </c>
      <c r="O63" s="124"/>
      <c r="P63" s="125"/>
      <c r="Q63" s="126"/>
      <c r="R63" s="126"/>
      <c r="S63" s="126"/>
      <c r="T63" s="126"/>
      <c r="U63" s="126"/>
      <c r="V63" s="127"/>
      <c r="W63" s="128">
        <v>1144600</v>
      </c>
      <c r="X63" s="128">
        <v>1404600</v>
      </c>
      <c r="Y63" s="128">
        <v>1404600</v>
      </c>
      <c r="Z63" s="134"/>
      <c r="AA63" s="134"/>
      <c r="AB63" s="134"/>
    </row>
    <row r="64" spans="1:28" ht="37.5" customHeight="1" x14ac:dyDescent="0.25">
      <c r="A64" s="103"/>
      <c r="B64" s="176" t="s">
        <v>209</v>
      </c>
      <c r="C64" s="177"/>
      <c r="D64" s="177"/>
      <c r="E64" s="177"/>
      <c r="F64" s="177"/>
      <c r="G64" s="177"/>
      <c r="H64" s="177"/>
      <c r="I64" s="177"/>
      <c r="J64" s="178"/>
      <c r="K64" s="121">
        <v>8</v>
      </c>
      <c r="L64" s="121">
        <v>1</v>
      </c>
      <c r="M64" s="122">
        <v>5260095110</v>
      </c>
      <c r="N64" s="123">
        <v>0</v>
      </c>
      <c r="O64" s="124"/>
      <c r="P64" s="125"/>
      <c r="Q64" s="126"/>
      <c r="R64" s="126"/>
      <c r="S64" s="126"/>
      <c r="T64" s="126"/>
      <c r="U64" s="126"/>
      <c r="V64" s="127"/>
      <c r="W64" s="128">
        <f>W65</f>
        <v>279000</v>
      </c>
      <c r="X64" s="128">
        <f>X65</f>
        <v>0</v>
      </c>
      <c r="Y64" s="128">
        <f>Y65</f>
        <v>0</v>
      </c>
      <c r="Z64" s="134"/>
      <c r="AA64" s="134"/>
      <c r="AB64" s="134"/>
    </row>
    <row r="65" spans="1:28" ht="25.5" customHeight="1" x14ac:dyDescent="0.25">
      <c r="A65" s="103"/>
      <c r="B65" s="118" t="s">
        <v>210</v>
      </c>
      <c r="C65" s="119"/>
      <c r="D65" s="119"/>
      <c r="E65" s="119"/>
      <c r="F65" s="119"/>
      <c r="G65" s="119"/>
      <c r="H65" s="119"/>
      <c r="I65" s="119"/>
      <c r="J65" s="120"/>
      <c r="K65" s="121">
        <v>8</v>
      </c>
      <c r="L65" s="121">
        <v>1</v>
      </c>
      <c r="M65" s="122">
        <v>5260095110</v>
      </c>
      <c r="N65" s="123">
        <v>240</v>
      </c>
      <c r="O65" s="124"/>
      <c r="P65" s="125"/>
      <c r="Q65" s="126"/>
      <c r="R65" s="126"/>
      <c r="S65" s="126"/>
      <c r="T65" s="126"/>
      <c r="U65" s="126"/>
      <c r="V65" s="127"/>
      <c r="W65" s="128">
        <v>279000</v>
      </c>
      <c r="X65" s="128">
        <v>0</v>
      </c>
      <c r="Y65" s="128">
        <v>0</v>
      </c>
      <c r="Z65" s="134"/>
      <c r="AA65" s="134"/>
      <c r="AB65" s="134"/>
    </row>
    <row r="66" spans="1:28" ht="61.5" customHeight="1" x14ac:dyDescent="0.25">
      <c r="A66" s="103"/>
      <c r="B66" s="118" t="s">
        <v>211</v>
      </c>
      <c r="C66" s="119"/>
      <c r="D66" s="119"/>
      <c r="E66" s="119"/>
      <c r="F66" s="119"/>
      <c r="G66" s="119"/>
      <c r="H66" s="119"/>
      <c r="I66" s="119"/>
      <c r="J66" s="120"/>
      <c r="K66" s="121">
        <v>8</v>
      </c>
      <c r="L66" s="121">
        <v>1</v>
      </c>
      <c r="M66" s="122">
        <v>5260095220</v>
      </c>
      <c r="N66" s="123">
        <v>0</v>
      </c>
      <c r="O66" s="124"/>
      <c r="P66" s="125"/>
      <c r="Q66" s="126"/>
      <c r="R66" s="126"/>
      <c r="S66" s="126"/>
      <c r="T66" s="126"/>
      <c r="U66" s="126"/>
      <c r="V66" s="127"/>
      <c r="W66" s="128">
        <f>W67</f>
        <v>243947.86</v>
      </c>
      <c r="X66" s="128">
        <f>X67</f>
        <v>0</v>
      </c>
      <c r="Y66" s="128">
        <f>Y67</f>
        <v>0</v>
      </c>
      <c r="Z66" s="134"/>
      <c r="AA66" s="134"/>
      <c r="AB66" s="134"/>
    </row>
    <row r="67" spans="1:28" ht="35.25" customHeight="1" x14ac:dyDescent="0.25">
      <c r="A67" s="103"/>
      <c r="B67" s="118" t="s">
        <v>190</v>
      </c>
      <c r="C67" s="119"/>
      <c r="D67" s="119"/>
      <c r="E67" s="119"/>
      <c r="F67" s="119"/>
      <c r="G67" s="119"/>
      <c r="H67" s="119"/>
      <c r="I67" s="119"/>
      <c r="J67" s="120"/>
      <c r="K67" s="179">
        <v>8</v>
      </c>
      <c r="L67" s="179">
        <v>1</v>
      </c>
      <c r="M67" s="180">
        <v>5260095220</v>
      </c>
      <c r="N67" s="181">
        <v>240</v>
      </c>
      <c r="O67" s="182"/>
      <c r="P67" s="183"/>
      <c r="Q67" s="184"/>
      <c r="R67" s="184"/>
      <c r="S67" s="184"/>
      <c r="T67" s="184"/>
      <c r="U67" s="184"/>
      <c r="V67" s="185"/>
      <c r="W67" s="186">
        <v>243947.86</v>
      </c>
      <c r="X67" s="186">
        <v>0</v>
      </c>
      <c r="Y67" s="186">
        <v>0</v>
      </c>
      <c r="Z67" s="134"/>
      <c r="AA67" s="134"/>
      <c r="AB67" s="134"/>
    </row>
    <row r="68" spans="1:28" ht="35.25" customHeight="1" x14ac:dyDescent="0.25">
      <c r="A68" s="103"/>
      <c r="B68" s="115" t="s">
        <v>129</v>
      </c>
      <c r="C68" s="116"/>
      <c r="D68" s="116"/>
      <c r="E68" s="116"/>
      <c r="F68" s="116"/>
      <c r="G68" s="116"/>
      <c r="H68" s="116"/>
      <c r="I68" s="116"/>
      <c r="J68" s="117"/>
      <c r="K68" s="187">
        <v>10</v>
      </c>
      <c r="L68" s="187">
        <v>0</v>
      </c>
      <c r="M68" s="180">
        <v>0</v>
      </c>
      <c r="N68" s="188">
        <v>0</v>
      </c>
      <c r="O68" s="189">
        <v>4000</v>
      </c>
      <c r="P68" s="189">
        <v>4000</v>
      </c>
      <c r="Q68" s="190">
        <v>4000</v>
      </c>
      <c r="R68" s="184"/>
      <c r="S68" s="184"/>
      <c r="T68" s="184"/>
      <c r="U68" s="184"/>
      <c r="V68" s="185"/>
      <c r="W68" s="189">
        <f t="shared" ref="W68:Y72" si="9">W69</f>
        <v>0</v>
      </c>
      <c r="X68" s="189">
        <f t="shared" si="9"/>
        <v>0</v>
      </c>
      <c r="Y68" s="189">
        <f t="shared" si="9"/>
        <v>0</v>
      </c>
      <c r="Z68" s="134"/>
      <c r="AA68" s="134"/>
      <c r="AB68" s="134"/>
    </row>
    <row r="69" spans="1:28" ht="35.25" customHeight="1" x14ac:dyDescent="0.25">
      <c r="A69" s="103"/>
      <c r="B69" s="115" t="s">
        <v>130</v>
      </c>
      <c r="C69" s="116"/>
      <c r="D69" s="116"/>
      <c r="E69" s="116"/>
      <c r="F69" s="116"/>
      <c r="G69" s="116"/>
      <c r="H69" s="116"/>
      <c r="I69" s="116"/>
      <c r="J69" s="117"/>
      <c r="K69" s="187">
        <v>10</v>
      </c>
      <c r="L69" s="187">
        <v>1</v>
      </c>
      <c r="M69" s="191">
        <v>0</v>
      </c>
      <c r="N69" s="188">
        <v>0</v>
      </c>
      <c r="O69" s="189">
        <v>4000</v>
      </c>
      <c r="P69" s="189">
        <v>4000</v>
      </c>
      <c r="Q69" s="190">
        <v>4000</v>
      </c>
      <c r="R69" s="184"/>
      <c r="S69" s="184"/>
      <c r="T69" s="184"/>
      <c r="U69" s="184"/>
      <c r="V69" s="185"/>
      <c r="W69" s="189">
        <f t="shared" si="9"/>
        <v>0</v>
      </c>
      <c r="X69" s="189">
        <f t="shared" si="9"/>
        <v>0</v>
      </c>
      <c r="Y69" s="189">
        <f t="shared" si="9"/>
        <v>0</v>
      </c>
      <c r="Z69" s="134"/>
      <c r="AA69" s="134"/>
      <c r="AB69" s="134"/>
    </row>
    <row r="70" spans="1:28" ht="84" customHeight="1" x14ac:dyDescent="0.25">
      <c r="A70" s="103"/>
      <c r="B70" s="118" t="s">
        <v>185</v>
      </c>
      <c r="C70" s="119"/>
      <c r="D70" s="119"/>
      <c r="E70" s="119"/>
      <c r="F70" s="119"/>
      <c r="G70" s="119"/>
      <c r="H70" s="119"/>
      <c r="I70" s="119"/>
      <c r="J70" s="120"/>
      <c r="K70" s="179">
        <v>10</v>
      </c>
      <c r="L70" s="179">
        <v>1</v>
      </c>
      <c r="M70" s="191">
        <v>5200000000</v>
      </c>
      <c r="N70" s="181">
        <v>0</v>
      </c>
      <c r="O70" s="186">
        <v>4000</v>
      </c>
      <c r="P70" s="186">
        <v>4000</v>
      </c>
      <c r="Q70" s="192">
        <v>4000</v>
      </c>
      <c r="R70" s="184"/>
      <c r="S70" s="184"/>
      <c r="T70" s="184"/>
      <c r="U70" s="184"/>
      <c r="V70" s="185"/>
      <c r="W70" s="186">
        <f t="shared" si="9"/>
        <v>0</v>
      </c>
      <c r="X70" s="186">
        <f t="shared" si="9"/>
        <v>0</v>
      </c>
      <c r="Y70" s="186">
        <f t="shared" si="9"/>
        <v>0</v>
      </c>
      <c r="Z70" s="134"/>
      <c r="AA70" s="134"/>
      <c r="AB70" s="134"/>
    </row>
    <row r="71" spans="1:28" ht="66.75" customHeight="1" x14ac:dyDescent="0.25">
      <c r="A71" s="103"/>
      <c r="B71" s="118" t="s">
        <v>186</v>
      </c>
      <c r="C71" s="119"/>
      <c r="D71" s="119"/>
      <c r="E71" s="119"/>
      <c r="F71" s="119"/>
      <c r="G71" s="119"/>
      <c r="H71" s="119"/>
      <c r="I71" s="119"/>
      <c r="J71" s="120"/>
      <c r="K71" s="179">
        <v>10</v>
      </c>
      <c r="L71" s="179">
        <v>1</v>
      </c>
      <c r="M71" s="191">
        <v>5210000000</v>
      </c>
      <c r="N71" s="181">
        <v>0</v>
      </c>
      <c r="O71" s="186">
        <v>4000</v>
      </c>
      <c r="P71" s="186">
        <v>4000</v>
      </c>
      <c r="Q71" s="192">
        <v>4000</v>
      </c>
      <c r="R71" s="184"/>
      <c r="S71" s="184"/>
      <c r="T71" s="184"/>
      <c r="U71" s="184"/>
      <c r="V71" s="185"/>
      <c r="W71" s="186">
        <f t="shared" si="9"/>
        <v>0</v>
      </c>
      <c r="X71" s="186">
        <f t="shared" si="9"/>
        <v>0</v>
      </c>
      <c r="Y71" s="186">
        <f t="shared" si="9"/>
        <v>0</v>
      </c>
      <c r="Z71" s="134"/>
      <c r="AA71" s="134"/>
      <c r="AB71" s="134"/>
    </row>
    <row r="72" spans="1:28" ht="35.25" customHeight="1" x14ac:dyDescent="0.25">
      <c r="A72" s="103"/>
      <c r="B72" s="118" t="s">
        <v>212</v>
      </c>
      <c r="C72" s="119"/>
      <c r="D72" s="119"/>
      <c r="E72" s="119"/>
      <c r="F72" s="119"/>
      <c r="G72" s="119"/>
      <c r="H72" s="119"/>
      <c r="I72" s="119"/>
      <c r="J72" s="120"/>
      <c r="K72" s="179">
        <v>10</v>
      </c>
      <c r="L72" s="179">
        <v>1</v>
      </c>
      <c r="M72" s="191">
        <v>5210025050</v>
      </c>
      <c r="N72" s="181">
        <v>0</v>
      </c>
      <c r="O72" s="128">
        <v>4000</v>
      </c>
      <c r="P72" s="128">
        <v>4000</v>
      </c>
      <c r="Q72" s="193">
        <v>4000</v>
      </c>
      <c r="R72" s="184"/>
      <c r="S72" s="184"/>
      <c r="T72" s="184"/>
      <c r="U72" s="184"/>
      <c r="V72" s="185"/>
      <c r="W72" s="128">
        <f t="shared" si="9"/>
        <v>0</v>
      </c>
      <c r="X72" s="128">
        <f t="shared" si="9"/>
        <v>0</v>
      </c>
      <c r="Y72" s="128">
        <f t="shared" si="9"/>
        <v>0</v>
      </c>
      <c r="Z72" s="134"/>
      <c r="AA72" s="134"/>
      <c r="AB72" s="134"/>
    </row>
    <row r="73" spans="1:28" ht="35.25" customHeight="1" x14ac:dyDescent="0.25">
      <c r="A73" s="103"/>
      <c r="B73" s="118" t="s">
        <v>213</v>
      </c>
      <c r="C73" s="119"/>
      <c r="D73" s="119"/>
      <c r="E73" s="119"/>
      <c r="F73" s="119"/>
      <c r="G73" s="119"/>
      <c r="H73" s="119"/>
      <c r="I73" s="119"/>
      <c r="J73" s="120"/>
      <c r="K73" s="179">
        <v>10</v>
      </c>
      <c r="L73" s="179">
        <v>1</v>
      </c>
      <c r="M73" s="194">
        <v>5210025050</v>
      </c>
      <c r="N73" s="181">
        <v>310</v>
      </c>
      <c r="O73" s="128">
        <v>4000</v>
      </c>
      <c r="P73" s="128">
        <v>4000</v>
      </c>
      <c r="Q73" s="193">
        <v>4000</v>
      </c>
      <c r="R73" s="184"/>
      <c r="S73" s="184"/>
      <c r="T73" s="184"/>
      <c r="U73" s="184"/>
      <c r="V73" s="185"/>
      <c r="W73" s="128">
        <v>0</v>
      </c>
      <c r="X73" s="128">
        <v>0</v>
      </c>
      <c r="Y73" s="193">
        <v>0</v>
      </c>
      <c r="Z73" s="134"/>
      <c r="AA73" s="134"/>
      <c r="AB73" s="134"/>
    </row>
    <row r="74" spans="1:28" ht="19.5" customHeight="1" thickBot="1" x14ac:dyDescent="0.3">
      <c r="A74" s="96"/>
      <c r="B74" s="195">
        <v>0</v>
      </c>
      <c r="C74" s="196" t="s">
        <v>214</v>
      </c>
      <c r="D74" s="196"/>
      <c r="E74" s="196"/>
      <c r="F74" s="196"/>
      <c r="G74" s="196"/>
      <c r="H74" s="196"/>
      <c r="I74" s="196"/>
      <c r="J74" s="196"/>
      <c r="K74" s="197"/>
      <c r="L74" s="197"/>
      <c r="M74" s="198"/>
      <c r="N74" s="199"/>
      <c r="O74" s="197"/>
      <c r="P74" s="200">
        <v>10000</v>
      </c>
      <c r="Q74" s="201"/>
      <c r="R74" s="201"/>
      <c r="S74" s="201"/>
      <c r="T74" s="201"/>
      <c r="U74" s="201">
        <v>0</v>
      </c>
      <c r="V74" s="202">
        <v>0</v>
      </c>
      <c r="W74" s="203">
        <f>W10+W15+W23+W28+W33+W41+W46+W52+W58+W68</f>
        <v>4568444.16</v>
      </c>
      <c r="X74" s="203">
        <f>X10+X15+X23+X28+X33+X41+X46+X52+X58+X68</f>
        <v>3665600</v>
      </c>
      <c r="Y74" s="203">
        <f>Y10+Y15+Y23+Y28+Y33+Y41+Y46+Y52+Y58+Y68</f>
        <v>3865700</v>
      </c>
      <c r="Z74" s="134"/>
      <c r="AA74" s="134"/>
      <c r="AB74" s="134"/>
    </row>
    <row r="75" spans="1:28" ht="18.75" x14ac:dyDescent="0.2">
      <c r="B75" s="205"/>
      <c r="C75" s="205"/>
      <c r="D75" s="206"/>
      <c r="E75" s="206"/>
      <c r="F75" s="206"/>
      <c r="G75" s="206"/>
      <c r="H75" s="206"/>
      <c r="I75" s="206"/>
      <c r="J75" s="206"/>
      <c r="K75" s="84"/>
      <c r="L75" s="84"/>
      <c r="N75" s="86"/>
      <c r="O75" s="84"/>
      <c r="P75" s="84"/>
      <c r="Q75" s="84"/>
      <c r="R75" s="84"/>
      <c r="S75" s="84"/>
      <c r="T75" s="84"/>
      <c r="U75" s="84"/>
      <c r="V75" s="84"/>
      <c r="X75" s="134"/>
      <c r="Y75" s="134"/>
      <c r="Z75" s="134"/>
      <c r="AA75" s="134"/>
      <c r="AB75" s="134"/>
    </row>
    <row r="76" spans="1:28" x14ac:dyDescent="0.2">
      <c r="D76" s="205"/>
      <c r="E76" s="205"/>
      <c r="F76" s="205"/>
      <c r="G76" s="205"/>
      <c r="H76" s="205"/>
      <c r="I76" s="205"/>
      <c r="J76" s="205"/>
      <c r="N76" s="86"/>
      <c r="O76" s="84"/>
      <c r="P76" s="84"/>
      <c r="Q76" s="84"/>
      <c r="R76" s="84"/>
      <c r="S76" s="84"/>
      <c r="T76" s="84"/>
      <c r="U76" s="84"/>
      <c r="V76" s="84"/>
      <c r="X76" s="134"/>
      <c r="Y76" s="134"/>
    </row>
    <row r="77" spans="1:28" x14ac:dyDescent="0.2">
      <c r="N77" s="86"/>
      <c r="O77" s="84"/>
      <c r="P77" s="84"/>
      <c r="Q77" s="84"/>
      <c r="R77" s="84"/>
      <c r="S77" s="84"/>
      <c r="T77" s="84"/>
      <c r="U77" s="84"/>
      <c r="V77" s="84"/>
      <c r="X77" s="134"/>
      <c r="Y77" s="134"/>
    </row>
    <row r="78" spans="1:28" x14ac:dyDescent="0.2">
      <c r="N78" s="86"/>
      <c r="O78" s="84"/>
      <c r="P78" s="84"/>
      <c r="Q78" s="84"/>
      <c r="R78" s="84"/>
      <c r="S78" s="84"/>
      <c r="T78" s="84"/>
      <c r="U78" s="84"/>
      <c r="V78" s="84"/>
      <c r="X78" s="134"/>
      <c r="Y78" s="134"/>
    </row>
    <row r="79" spans="1:28" x14ac:dyDescent="0.2">
      <c r="N79" s="86"/>
      <c r="O79" s="84"/>
      <c r="P79" s="84"/>
      <c r="Q79" s="84"/>
      <c r="R79" s="84"/>
      <c r="S79" s="84"/>
      <c r="T79" s="84"/>
      <c r="U79" s="84"/>
      <c r="V79" s="84"/>
      <c r="X79" s="134"/>
      <c r="Y79" s="134"/>
    </row>
    <row r="80" spans="1:28" x14ac:dyDescent="0.2">
      <c r="N80" s="86"/>
      <c r="O80" s="84"/>
      <c r="P80" s="84"/>
      <c r="Q80" s="84"/>
      <c r="R80" s="84"/>
      <c r="S80" s="84"/>
      <c r="T80" s="84"/>
      <c r="U80" s="84"/>
      <c r="V80" s="84"/>
      <c r="X80" s="134"/>
      <c r="Y80" s="134"/>
    </row>
    <row r="81" spans="14:25" x14ac:dyDescent="0.2">
      <c r="N81" s="86"/>
      <c r="O81" s="84"/>
      <c r="P81" s="84"/>
      <c r="Q81" s="84"/>
      <c r="R81" s="84"/>
      <c r="S81" s="84"/>
      <c r="T81" s="84"/>
      <c r="U81" s="84"/>
      <c r="V81" s="84"/>
      <c r="X81" s="134"/>
      <c r="Y81" s="134"/>
    </row>
    <row r="82" spans="14:25" x14ac:dyDescent="0.2">
      <c r="N82" s="86"/>
      <c r="O82" s="84"/>
      <c r="P82" s="84"/>
      <c r="Q82" s="84"/>
      <c r="R82" s="84"/>
      <c r="S82" s="84"/>
      <c r="T82" s="84"/>
      <c r="U82" s="84"/>
      <c r="V82" s="84"/>
      <c r="X82" s="134"/>
      <c r="Y82" s="134"/>
    </row>
  </sheetData>
  <mergeCells count="87">
    <mergeCell ref="B73:J73"/>
    <mergeCell ref="C74:J74"/>
    <mergeCell ref="B67:J67"/>
    <mergeCell ref="B68:J68"/>
    <mergeCell ref="B69:J69"/>
    <mergeCell ref="B70:J70"/>
    <mergeCell ref="B71:J71"/>
    <mergeCell ref="B72:J72"/>
    <mergeCell ref="B61:J61"/>
    <mergeCell ref="B62:J62"/>
    <mergeCell ref="B63:J63"/>
    <mergeCell ref="B64:J64"/>
    <mergeCell ref="B65:J65"/>
    <mergeCell ref="B66:J66"/>
    <mergeCell ref="B56:J56"/>
    <mergeCell ref="Q56:T56"/>
    <mergeCell ref="B57:J57"/>
    <mergeCell ref="B58:J58"/>
    <mergeCell ref="B59:J59"/>
    <mergeCell ref="B60:J60"/>
    <mergeCell ref="B52:J52"/>
    <mergeCell ref="B53:J53"/>
    <mergeCell ref="B54:J54"/>
    <mergeCell ref="Q54:T54"/>
    <mergeCell ref="B55:J55"/>
    <mergeCell ref="Q55:T55"/>
    <mergeCell ref="B49:J49"/>
    <mergeCell ref="Q49:T49"/>
    <mergeCell ref="B50:J50"/>
    <mergeCell ref="Q50:T50"/>
    <mergeCell ref="B51:J51"/>
    <mergeCell ref="Q51:T51"/>
    <mergeCell ref="B44:J44"/>
    <mergeCell ref="Q44:T44"/>
    <mergeCell ref="B45:J45"/>
    <mergeCell ref="B46:J46"/>
    <mergeCell ref="B47:J47"/>
    <mergeCell ref="B48:J48"/>
    <mergeCell ref="Q39:T39"/>
    <mergeCell ref="B40:J40"/>
    <mergeCell ref="B41:J41"/>
    <mergeCell ref="B42:J42"/>
    <mergeCell ref="B43:J43"/>
    <mergeCell ref="Q43:T43"/>
    <mergeCell ref="B34:J34"/>
    <mergeCell ref="B35:J35"/>
    <mergeCell ref="B36:J36"/>
    <mergeCell ref="B37:J37"/>
    <mergeCell ref="B38:J38"/>
    <mergeCell ref="B39:J39"/>
    <mergeCell ref="B29:J29"/>
    <mergeCell ref="B30:J30"/>
    <mergeCell ref="B31:J31"/>
    <mergeCell ref="B32:J32"/>
    <mergeCell ref="B33:J33"/>
    <mergeCell ref="Q33:T33"/>
    <mergeCell ref="B23:J23"/>
    <mergeCell ref="B24:J24"/>
    <mergeCell ref="B25:J25"/>
    <mergeCell ref="B26:J26"/>
    <mergeCell ref="B27:J27"/>
    <mergeCell ref="B28:J28"/>
    <mergeCell ref="B19:J19"/>
    <mergeCell ref="Q19:T19"/>
    <mergeCell ref="B20:J20"/>
    <mergeCell ref="B21:J21"/>
    <mergeCell ref="Q21:T21"/>
    <mergeCell ref="B22:J22"/>
    <mergeCell ref="Q22:T22"/>
    <mergeCell ref="B15:J15"/>
    <mergeCell ref="Q15:T15"/>
    <mergeCell ref="B16:J16"/>
    <mergeCell ref="B17:J17"/>
    <mergeCell ref="B18:J18"/>
    <mergeCell ref="Q18:T18"/>
    <mergeCell ref="B11:J11"/>
    <mergeCell ref="B12:J12"/>
    <mergeCell ref="B13:J13"/>
    <mergeCell ref="Q13:T13"/>
    <mergeCell ref="B14:J14"/>
    <mergeCell ref="Q14:T14"/>
    <mergeCell ref="B6:Y6"/>
    <mergeCell ref="B8:J8"/>
    <mergeCell ref="B9:J9"/>
    <mergeCell ref="Q9:T9"/>
    <mergeCell ref="B10:J10"/>
    <mergeCell ref="Q10:T10"/>
  </mergeCells>
  <pageMargins left="1.1811023622047245" right="0.19685039370078741" top="0.19685039370078741" bottom="0.19685039370078741" header="0.51181102362204722" footer="0.51181102362204722"/>
  <pageSetup paperSize="9" scale="6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6"/>
  <sheetViews>
    <sheetView showGridLines="0" workbookViewId="0"/>
  </sheetViews>
  <sheetFormatPr defaultRowHeight="12.75" x14ac:dyDescent="0.2"/>
  <cols>
    <col min="1" max="1" width="1.42578125" style="204" customWidth="1"/>
    <col min="2" max="3" width="0.85546875" style="205" customWidth="1"/>
    <col min="4" max="4" width="0.7109375" style="205" customWidth="1"/>
    <col min="5" max="5" width="0.5703125" style="205" customWidth="1"/>
    <col min="6" max="6" width="0.7109375" style="205" customWidth="1"/>
    <col min="7" max="7" width="0.85546875" style="205" customWidth="1"/>
    <col min="8" max="8" width="0.5703125" style="205" customWidth="1"/>
    <col min="9" max="9" width="0.7109375" style="205" customWidth="1"/>
    <col min="10" max="10" width="43.5703125" style="205" customWidth="1"/>
    <col min="11" max="11" width="8.5703125" style="84" customWidth="1"/>
    <col min="12" max="12" width="6.140625" style="84" customWidth="1"/>
    <col min="13" max="13" width="6.28515625" style="84" customWidth="1"/>
    <col min="14" max="14" width="15.5703125" style="86" customWidth="1"/>
    <col min="15" max="15" width="6.7109375" style="86" customWidth="1"/>
    <col min="16" max="23" width="0" style="84" hidden="1" customWidth="1"/>
    <col min="24" max="26" width="16" style="84" customWidth="1"/>
    <col min="27" max="256" width="9.140625" style="83"/>
    <col min="257" max="257" width="1.42578125" style="83" customWidth="1"/>
    <col min="258" max="259" width="0.85546875" style="83" customWidth="1"/>
    <col min="260" max="260" width="0.7109375" style="83" customWidth="1"/>
    <col min="261" max="261" width="0.5703125" style="83" customWidth="1"/>
    <col min="262" max="262" width="0.7109375" style="83" customWidth="1"/>
    <col min="263" max="263" width="0.85546875" style="83" customWidth="1"/>
    <col min="264" max="264" width="0.5703125" style="83" customWidth="1"/>
    <col min="265" max="265" width="0.7109375" style="83" customWidth="1"/>
    <col min="266" max="266" width="43.5703125" style="83" customWidth="1"/>
    <col min="267" max="267" width="8.5703125" style="83" customWidth="1"/>
    <col min="268" max="268" width="6.140625" style="83" customWidth="1"/>
    <col min="269" max="269" width="6.28515625" style="83" customWidth="1"/>
    <col min="270" max="270" width="15.5703125" style="83" customWidth="1"/>
    <col min="271" max="271" width="6.7109375" style="83" customWidth="1"/>
    <col min="272" max="279" width="0" style="83" hidden="1" customWidth="1"/>
    <col min="280" max="282" width="16" style="83" customWidth="1"/>
    <col min="283" max="512" width="9.140625" style="83"/>
    <col min="513" max="513" width="1.42578125" style="83" customWidth="1"/>
    <col min="514" max="515" width="0.85546875" style="83" customWidth="1"/>
    <col min="516" max="516" width="0.7109375" style="83" customWidth="1"/>
    <col min="517" max="517" width="0.5703125" style="83" customWidth="1"/>
    <col min="518" max="518" width="0.7109375" style="83" customWidth="1"/>
    <col min="519" max="519" width="0.85546875" style="83" customWidth="1"/>
    <col min="520" max="520" width="0.5703125" style="83" customWidth="1"/>
    <col min="521" max="521" width="0.7109375" style="83" customWidth="1"/>
    <col min="522" max="522" width="43.5703125" style="83" customWidth="1"/>
    <col min="523" max="523" width="8.5703125" style="83" customWidth="1"/>
    <col min="524" max="524" width="6.140625" style="83" customWidth="1"/>
    <col min="525" max="525" width="6.28515625" style="83" customWidth="1"/>
    <col min="526" max="526" width="15.5703125" style="83" customWidth="1"/>
    <col min="527" max="527" width="6.7109375" style="83" customWidth="1"/>
    <col min="528" max="535" width="0" style="83" hidden="1" customWidth="1"/>
    <col min="536" max="538" width="16" style="83" customWidth="1"/>
    <col min="539" max="768" width="9.140625" style="83"/>
    <col min="769" max="769" width="1.42578125" style="83" customWidth="1"/>
    <col min="770" max="771" width="0.85546875" style="83" customWidth="1"/>
    <col min="772" max="772" width="0.7109375" style="83" customWidth="1"/>
    <col min="773" max="773" width="0.5703125" style="83" customWidth="1"/>
    <col min="774" max="774" width="0.7109375" style="83" customWidth="1"/>
    <col min="775" max="775" width="0.85546875" style="83" customWidth="1"/>
    <col min="776" max="776" width="0.5703125" style="83" customWidth="1"/>
    <col min="777" max="777" width="0.7109375" style="83" customWidth="1"/>
    <col min="778" max="778" width="43.5703125" style="83" customWidth="1"/>
    <col min="779" max="779" width="8.5703125" style="83" customWidth="1"/>
    <col min="780" max="780" width="6.140625" style="83" customWidth="1"/>
    <col min="781" max="781" width="6.28515625" style="83" customWidth="1"/>
    <col min="782" max="782" width="15.5703125" style="83" customWidth="1"/>
    <col min="783" max="783" width="6.7109375" style="83" customWidth="1"/>
    <col min="784" max="791" width="0" style="83" hidden="1" customWidth="1"/>
    <col min="792" max="794" width="16" style="83" customWidth="1"/>
    <col min="795" max="1024" width="9.140625" style="83"/>
    <col min="1025" max="1025" width="1.42578125" style="83" customWidth="1"/>
    <col min="1026" max="1027" width="0.85546875" style="83" customWidth="1"/>
    <col min="1028" max="1028" width="0.7109375" style="83" customWidth="1"/>
    <col min="1029" max="1029" width="0.5703125" style="83" customWidth="1"/>
    <col min="1030" max="1030" width="0.7109375" style="83" customWidth="1"/>
    <col min="1031" max="1031" width="0.85546875" style="83" customWidth="1"/>
    <col min="1032" max="1032" width="0.5703125" style="83" customWidth="1"/>
    <col min="1033" max="1033" width="0.7109375" style="83" customWidth="1"/>
    <col min="1034" max="1034" width="43.5703125" style="83" customWidth="1"/>
    <col min="1035" max="1035" width="8.5703125" style="83" customWidth="1"/>
    <col min="1036" max="1036" width="6.140625" style="83" customWidth="1"/>
    <col min="1037" max="1037" width="6.28515625" style="83" customWidth="1"/>
    <col min="1038" max="1038" width="15.5703125" style="83" customWidth="1"/>
    <col min="1039" max="1039" width="6.7109375" style="83" customWidth="1"/>
    <col min="1040" max="1047" width="0" style="83" hidden="1" customWidth="1"/>
    <col min="1048" max="1050" width="16" style="83" customWidth="1"/>
    <col min="1051" max="1280" width="9.140625" style="83"/>
    <col min="1281" max="1281" width="1.42578125" style="83" customWidth="1"/>
    <col min="1282" max="1283" width="0.85546875" style="83" customWidth="1"/>
    <col min="1284" max="1284" width="0.7109375" style="83" customWidth="1"/>
    <col min="1285" max="1285" width="0.5703125" style="83" customWidth="1"/>
    <col min="1286" max="1286" width="0.7109375" style="83" customWidth="1"/>
    <col min="1287" max="1287" width="0.85546875" style="83" customWidth="1"/>
    <col min="1288" max="1288" width="0.5703125" style="83" customWidth="1"/>
    <col min="1289" max="1289" width="0.7109375" style="83" customWidth="1"/>
    <col min="1290" max="1290" width="43.5703125" style="83" customWidth="1"/>
    <col min="1291" max="1291" width="8.5703125" style="83" customWidth="1"/>
    <col min="1292" max="1292" width="6.140625" style="83" customWidth="1"/>
    <col min="1293" max="1293" width="6.28515625" style="83" customWidth="1"/>
    <col min="1294" max="1294" width="15.5703125" style="83" customWidth="1"/>
    <col min="1295" max="1295" width="6.7109375" style="83" customWidth="1"/>
    <col min="1296" max="1303" width="0" style="83" hidden="1" customWidth="1"/>
    <col min="1304" max="1306" width="16" style="83" customWidth="1"/>
    <col min="1307" max="1536" width="9.140625" style="83"/>
    <col min="1537" max="1537" width="1.42578125" style="83" customWidth="1"/>
    <col min="1538" max="1539" width="0.85546875" style="83" customWidth="1"/>
    <col min="1540" max="1540" width="0.7109375" style="83" customWidth="1"/>
    <col min="1541" max="1541" width="0.5703125" style="83" customWidth="1"/>
    <col min="1542" max="1542" width="0.7109375" style="83" customWidth="1"/>
    <col min="1543" max="1543" width="0.85546875" style="83" customWidth="1"/>
    <col min="1544" max="1544" width="0.5703125" style="83" customWidth="1"/>
    <col min="1545" max="1545" width="0.7109375" style="83" customWidth="1"/>
    <col min="1546" max="1546" width="43.5703125" style="83" customWidth="1"/>
    <col min="1547" max="1547" width="8.5703125" style="83" customWidth="1"/>
    <col min="1548" max="1548" width="6.140625" style="83" customWidth="1"/>
    <col min="1549" max="1549" width="6.28515625" style="83" customWidth="1"/>
    <col min="1550" max="1550" width="15.5703125" style="83" customWidth="1"/>
    <col min="1551" max="1551" width="6.7109375" style="83" customWidth="1"/>
    <col min="1552" max="1559" width="0" style="83" hidden="1" customWidth="1"/>
    <col min="1560" max="1562" width="16" style="83" customWidth="1"/>
    <col min="1563" max="1792" width="9.140625" style="83"/>
    <col min="1793" max="1793" width="1.42578125" style="83" customWidth="1"/>
    <col min="1794" max="1795" width="0.85546875" style="83" customWidth="1"/>
    <col min="1796" max="1796" width="0.7109375" style="83" customWidth="1"/>
    <col min="1797" max="1797" width="0.5703125" style="83" customWidth="1"/>
    <col min="1798" max="1798" width="0.7109375" style="83" customWidth="1"/>
    <col min="1799" max="1799" width="0.85546875" style="83" customWidth="1"/>
    <col min="1800" max="1800" width="0.5703125" style="83" customWidth="1"/>
    <col min="1801" max="1801" width="0.7109375" style="83" customWidth="1"/>
    <col min="1802" max="1802" width="43.5703125" style="83" customWidth="1"/>
    <col min="1803" max="1803" width="8.5703125" style="83" customWidth="1"/>
    <col min="1804" max="1804" width="6.140625" style="83" customWidth="1"/>
    <col min="1805" max="1805" width="6.28515625" style="83" customWidth="1"/>
    <col min="1806" max="1806" width="15.5703125" style="83" customWidth="1"/>
    <col min="1807" max="1807" width="6.7109375" style="83" customWidth="1"/>
    <col min="1808" max="1815" width="0" style="83" hidden="1" customWidth="1"/>
    <col min="1816" max="1818" width="16" style="83" customWidth="1"/>
    <col min="1819" max="2048" width="9.140625" style="83"/>
    <col min="2049" max="2049" width="1.42578125" style="83" customWidth="1"/>
    <col min="2050" max="2051" width="0.85546875" style="83" customWidth="1"/>
    <col min="2052" max="2052" width="0.7109375" style="83" customWidth="1"/>
    <col min="2053" max="2053" width="0.5703125" style="83" customWidth="1"/>
    <col min="2054" max="2054" width="0.7109375" style="83" customWidth="1"/>
    <col min="2055" max="2055" width="0.85546875" style="83" customWidth="1"/>
    <col min="2056" max="2056" width="0.5703125" style="83" customWidth="1"/>
    <col min="2057" max="2057" width="0.7109375" style="83" customWidth="1"/>
    <col min="2058" max="2058" width="43.5703125" style="83" customWidth="1"/>
    <col min="2059" max="2059" width="8.5703125" style="83" customWidth="1"/>
    <col min="2060" max="2060" width="6.140625" style="83" customWidth="1"/>
    <col min="2061" max="2061" width="6.28515625" style="83" customWidth="1"/>
    <col min="2062" max="2062" width="15.5703125" style="83" customWidth="1"/>
    <col min="2063" max="2063" width="6.7109375" style="83" customWidth="1"/>
    <col min="2064" max="2071" width="0" style="83" hidden="1" customWidth="1"/>
    <col min="2072" max="2074" width="16" style="83" customWidth="1"/>
    <col min="2075" max="2304" width="9.140625" style="83"/>
    <col min="2305" max="2305" width="1.42578125" style="83" customWidth="1"/>
    <col min="2306" max="2307" width="0.85546875" style="83" customWidth="1"/>
    <col min="2308" max="2308" width="0.7109375" style="83" customWidth="1"/>
    <col min="2309" max="2309" width="0.5703125" style="83" customWidth="1"/>
    <col min="2310" max="2310" width="0.7109375" style="83" customWidth="1"/>
    <col min="2311" max="2311" width="0.85546875" style="83" customWidth="1"/>
    <col min="2312" max="2312" width="0.5703125" style="83" customWidth="1"/>
    <col min="2313" max="2313" width="0.7109375" style="83" customWidth="1"/>
    <col min="2314" max="2314" width="43.5703125" style="83" customWidth="1"/>
    <col min="2315" max="2315" width="8.5703125" style="83" customWidth="1"/>
    <col min="2316" max="2316" width="6.140625" style="83" customWidth="1"/>
    <col min="2317" max="2317" width="6.28515625" style="83" customWidth="1"/>
    <col min="2318" max="2318" width="15.5703125" style="83" customWidth="1"/>
    <col min="2319" max="2319" width="6.7109375" style="83" customWidth="1"/>
    <col min="2320" max="2327" width="0" style="83" hidden="1" customWidth="1"/>
    <col min="2328" max="2330" width="16" style="83" customWidth="1"/>
    <col min="2331" max="2560" width="9.140625" style="83"/>
    <col min="2561" max="2561" width="1.42578125" style="83" customWidth="1"/>
    <col min="2562" max="2563" width="0.85546875" style="83" customWidth="1"/>
    <col min="2564" max="2564" width="0.7109375" style="83" customWidth="1"/>
    <col min="2565" max="2565" width="0.5703125" style="83" customWidth="1"/>
    <col min="2566" max="2566" width="0.7109375" style="83" customWidth="1"/>
    <col min="2567" max="2567" width="0.85546875" style="83" customWidth="1"/>
    <col min="2568" max="2568" width="0.5703125" style="83" customWidth="1"/>
    <col min="2569" max="2569" width="0.7109375" style="83" customWidth="1"/>
    <col min="2570" max="2570" width="43.5703125" style="83" customWidth="1"/>
    <col min="2571" max="2571" width="8.5703125" style="83" customWidth="1"/>
    <col min="2572" max="2572" width="6.140625" style="83" customWidth="1"/>
    <col min="2573" max="2573" width="6.28515625" style="83" customWidth="1"/>
    <col min="2574" max="2574" width="15.5703125" style="83" customWidth="1"/>
    <col min="2575" max="2575" width="6.7109375" style="83" customWidth="1"/>
    <col min="2576" max="2583" width="0" style="83" hidden="1" customWidth="1"/>
    <col min="2584" max="2586" width="16" style="83" customWidth="1"/>
    <col min="2587" max="2816" width="9.140625" style="83"/>
    <col min="2817" max="2817" width="1.42578125" style="83" customWidth="1"/>
    <col min="2818" max="2819" width="0.85546875" style="83" customWidth="1"/>
    <col min="2820" max="2820" width="0.7109375" style="83" customWidth="1"/>
    <col min="2821" max="2821" width="0.5703125" style="83" customWidth="1"/>
    <col min="2822" max="2822" width="0.7109375" style="83" customWidth="1"/>
    <col min="2823" max="2823" width="0.85546875" style="83" customWidth="1"/>
    <col min="2824" max="2824" width="0.5703125" style="83" customWidth="1"/>
    <col min="2825" max="2825" width="0.7109375" style="83" customWidth="1"/>
    <col min="2826" max="2826" width="43.5703125" style="83" customWidth="1"/>
    <col min="2827" max="2827" width="8.5703125" style="83" customWidth="1"/>
    <col min="2828" max="2828" width="6.140625" style="83" customWidth="1"/>
    <col min="2829" max="2829" width="6.28515625" style="83" customWidth="1"/>
    <col min="2830" max="2830" width="15.5703125" style="83" customWidth="1"/>
    <col min="2831" max="2831" width="6.7109375" style="83" customWidth="1"/>
    <col min="2832" max="2839" width="0" style="83" hidden="1" customWidth="1"/>
    <col min="2840" max="2842" width="16" style="83" customWidth="1"/>
    <col min="2843" max="3072" width="9.140625" style="83"/>
    <col min="3073" max="3073" width="1.42578125" style="83" customWidth="1"/>
    <col min="3074" max="3075" width="0.85546875" style="83" customWidth="1"/>
    <col min="3076" max="3076" width="0.7109375" style="83" customWidth="1"/>
    <col min="3077" max="3077" width="0.5703125" style="83" customWidth="1"/>
    <col min="3078" max="3078" width="0.7109375" style="83" customWidth="1"/>
    <col min="3079" max="3079" width="0.85546875" style="83" customWidth="1"/>
    <col min="3080" max="3080" width="0.5703125" style="83" customWidth="1"/>
    <col min="3081" max="3081" width="0.7109375" style="83" customWidth="1"/>
    <col min="3082" max="3082" width="43.5703125" style="83" customWidth="1"/>
    <col min="3083" max="3083" width="8.5703125" style="83" customWidth="1"/>
    <col min="3084" max="3084" width="6.140625" style="83" customWidth="1"/>
    <col min="3085" max="3085" width="6.28515625" style="83" customWidth="1"/>
    <col min="3086" max="3086" width="15.5703125" style="83" customWidth="1"/>
    <col min="3087" max="3087" width="6.7109375" style="83" customWidth="1"/>
    <col min="3088" max="3095" width="0" style="83" hidden="1" customWidth="1"/>
    <col min="3096" max="3098" width="16" style="83" customWidth="1"/>
    <col min="3099" max="3328" width="9.140625" style="83"/>
    <col min="3329" max="3329" width="1.42578125" style="83" customWidth="1"/>
    <col min="3330" max="3331" width="0.85546875" style="83" customWidth="1"/>
    <col min="3332" max="3332" width="0.7109375" style="83" customWidth="1"/>
    <col min="3333" max="3333" width="0.5703125" style="83" customWidth="1"/>
    <col min="3334" max="3334" width="0.7109375" style="83" customWidth="1"/>
    <col min="3335" max="3335" width="0.85546875" style="83" customWidth="1"/>
    <col min="3336" max="3336" width="0.5703125" style="83" customWidth="1"/>
    <col min="3337" max="3337" width="0.7109375" style="83" customWidth="1"/>
    <col min="3338" max="3338" width="43.5703125" style="83" customWidth="1"/>
    <col min="3339" max="3339" width="8.5703125" style="83" customWidth="1"/>
    <col min="3340" max="3340" width="6.140625" style="83" customWidth="1"/>
    <col min="3341" max="3341" width="6.28515625" style="83" customWidth="1"/>
    <col min="3342" max="3342" width="15.5703125" style="83" customWidth="1"/>
    <col min="3343" max="3343" width="6.7109375" style="83" customWidth="1"/>
    <col min="3344" max="3351" width="0" style="83" hidden="1" customWidth="1"/>
    <col min="3352" max="3354" width="16" style="83" customWidth="1"/>
    <col min="3355" max="3584" width="9.140625" style="83"/>
    <col min="3585" max="3585" width="1.42578125" style="83" customWidth="1"/>
    <col min="3586" max="3587" width="0.85546875" style="83" customWidth="1"/>
    <col min="3588" max="3588" width="0.7109375" style="83" customWidth="1"/>
    <col min="3589" max="3589" width="0.5703125" style="83" customWidth="1"/>
    <col min="3590" max="3590" width="0.7109375" style="83" customWidth="1"/>
    <col min="3591" max="3591" width="0.85546875" style="83" customWidth="1"/>
    <col min="3592" max="3592" width="0.5703125" style="83" customWidth="1"/>
    <col min="3593" max="3593" width="0.7109375" style="83" customWidth="1"/>
    <col min="3594" max="3594" width="43.5703125" style="83" customWidth="1"/>
    <col min="3595" max="3595" width="8.5703125" style="83" customWidth="1"/>
    <col min="3596" max="3596" width="6.140625" style="83" customWidth="1"/>
    <col min="3597" max="3597" width="6.28515625" style="83" customWidth="1"/>
    <col min="3598" max="3598" width="15.5703125" style="83" customWidth="1"/>
    <col min="3599" max="3599" width="6.7109375" style="83" customWidth="1"/>
    <col min="3600" max="3607" width="0" style="83" hidden="1" customWidth="1"/>
    <col min="3608" max="3610" width="16" style="83" customWidth="1"/>
    <col min="3611" max="3840" width="9.140625" style="83"/>
    <col min="3841" max="3841" width="1.42578125" style="83" customWidth="1"/>
    <col min="3842" max="3843" width="0.85546875" style="83" customWidth="1"/>
    <col min="3844" max="3844" width="0.7109375" style="83" customWidth="1"/>
    <col min="3845" max="3845" width="0.5703125" style="83" customWidth="1"/>
    <col min="3846" max="3846" width="0.7109375" style="83" customWidth="1"/>
    <col min="3847" max="3847" width="0.85546875" style="83" customWidth="1"/>
    <col min="3848" max="3848" width="0.5703125" style="83" customWidth="1"/>
    <col min="3849" max="3849" width="0.7109375" style="83" customWidth="1"/>
    <col min="3850" max="3850" width="43.5703125" style="83" customWidth="1"/>
    <col min="3851" max="3851" width="8.5703125" style="83" customWidth="1"/>
    <col min="3852" max="3852" width="6.140625" style="83" customWidth="1"/>
    <col min="3853" max="3853" width="6.28515625" style="83" customWidth="1"/>
    <col min="3854" max="3854" width="15.5703125" style="83" customWidth="1"/>
    <col min="3855" max="3855" width="6.7109375" style="83" customWidth="1"/>
    <col min="3856" max="3863" width="0" style="83" hidden="1" customWidth="1"/>
    <col min="3864" max="3866" width="16" style="83" customWidth="1"/>
    <col min="3867" max="4096" width="9.140625" style="83"/>
    <col min="4097" max="4097" width="1.42578125" style="83" customWidth="1"/>
    <col min="4098" max="4099" width="0.85546875" style="83" customWidth="1"/>
    <col min="4100" max="4100" width="0.7109375" style="83" customWidth="1"/>
    <col min="4101" max="4101" width="0.5703125" style="83" customWidth="1"/>
    <col min="4102" max="4102" width="0.7109375" style="83" customWidth="1"/>
    <col min="4103" max="4103" width="0.85546875" style="83" customWidth="1"/>
    <col min="4104" max="4104" width="0.5703125" style="83" customWidth="1"/>
    <col min="4105" max="4105" width="0.7109375" style="83" customWidth="1"/>
    <col min="4106" max="4106" width="43.5703125" style="83" customWidth="1"/>
    <col min="4107" max="4107" width="8.5703125" style="83" customWidth="1"/>
    <col min="4108" max="4108" width="6.140625" style="83" customWidth="1"/>
    <col min="4109" max="4109" width="6.28515625" style="83" customWidth="1"/>
    <col min="4110" max="4110" width="15.5703125" style="83" customWidth="1"/>
    <col min="4111" max="4111" width="6.7109375" style="83" customWidth="1"/>
    <col min="4112" max="4119" width="0" style="83" hidden="1" customWidth="1"/>
    <col min="4120" max="4122" width="16" style="83" customWidth="1"/>
    <col min="4123" max="4352" width="9.140625" style="83"/>
    <col min="4353" max="4353" width="1.42578125" style="83" customWidth="1"/>
    <col min="4354" max="4355" width="0.85546875" style="83" customWidth="1"/>
    <col min="4356" max="4356" width="0.7109375" style="83" customWidth="1"/>
    <col min="4357" max="4357" width="0.5703125" style="83" customWidth="1"/>
    <col min="4358" max="4358" width="0.7109375" style="83" customWidth="1"/>
    <col min="4359" max="4359" width="0.85546875" style="83" customWidth="1"/>
    <col min="4360" max="4360" width="0.5703125" style="83" customWidth="1"/>
    <col min="4361" max="4361" width="0.7109375" style="83" customWidth="1"/>
    <col min="4362" max="4362" width="43.5703125" style="83" customWidth="1"/>
    <col min="4363" max="4363" width="8.5703125" style="83" customWidth="1"/>
    <col min="4364" max="4364" width="6.140625" style="83" customWidth="1"/>
    <col min="4365" max="4365" width="6.28515625" style="83" customWidth="1"/>
    <col min="4366" max="4366" width="15.5703125" style="83" customWidth="1"/>
    <col min="4367" max="4367" width="6.7109375" style="83" customWidth="1"/>
    <col min="4368" max="4375" width="0" style="83" hidden="1" customWidth="1"/>
    <col min="4376" max="4378" width="16" style="83" customWidth="1"/>
    <col min="4379" max="4608" width="9.140625" style="83"/>
    <col min="4609" max="4609" width="1.42578125" style="83" customWidth="1"/>
    <col min="4610" max="4611" width="0.85546875" style="83" customWidth="1"/>
    <col min="4612" max="4612" width="0.7109375" style="83" customWidth="1"/>
    <col min="4613" max="4613" width="0.5703125" style="83" customWidth="1"/>
    <col min="4614" max="4614" width="0.7109375" style="83" customWidth="1"/>
    <col min="4615" max="4615" width="0.85546875" style="83" customWidth="1"/>
    <col min="4616" max="4616" width="0.5703125" style="83" customWidth="1"/>
    <col min="4617" max="4617" width="0.7109375" style="83" customWidth="1"/>
    <col min="4618" max="4618" width="43.5703125" style="83" customWidth="1"/>
    <col min="4619" max="4619" width="8.5703125" style="83" customWidth="1"/>
    <col min="4620" max="4620" width="6.140625" style="83" customWidth="1"/>
    <col min="4621" max="4621" width="6.28515625" style="83" customWidth="1"/>
    <col min="4622" max="4622" width="15.5703125" style="83" customWidth="1"/>
    <col min="4623" max="4623" width="6.7109375" style="83" customWidth="1"/>
    <col min="4624" max="4631" width="0" style="83" hidden="1" customWidth="1"/>
    <col min="4632" max="4634" width="16" style="83" customWidth="1"/>
    <col min="4635" max="4864" width="9.140625" style="83"/>
    <col min="4865" max="4865" width="1.42578125" style="83" customWidth="1"/>
    <col min="4866" max="4867" width="0.85546875" style="83" customWidth="1"/>
    <col min="4868" max="4868" width="0.7109375" style="83" customWidth="1"/>
    <col min="4869" max="4869" width="0.5703125" style="83" customWidth="1"/>
    <col min="4870" max="4870" width="0.7109375" style="83" customWidth="1"/>
    <col min="4871" max="4871" width="0.85546875" style="83" customWidth="1"/>
    <col min="4872" max="4872" width="0.5703125" style="83" customWidth="1"/>
    <col min="4873" max="4873" width="0.7109375" style="83" customWidth="1"/>
    <col min="4874" max="4874" width="43.5703125" style="83" customWidth="1"/>
    <col min="4875" max="4875" width="8.5703125" style="83" customWidth="1"/>
    <col min="4876" max="4876" width="6.140625" style="83" customWidth="1"/>
    <col min="4877" max="4877" width="6.28515625" style="83" customWidth="1"/>
    <col min="4878" max="4878" width="15.5703125" style="83" customWidth="1"/>
    <col min="4879" max="4879" width="6.7109375" style="83" customWidth="1"/>
    <col min="4880" max="4887" width="0" style="83" hidden="1" customWidth="1"/>
    <col min="4888" max="4890" width="16" style="83" customWidth="1"/>
    <col min="4891" max="5120" width="9.140625" style="83"/>
    <col min="5121" max="5121" width="1.42578125" style="83" customWidth="1"/>
    <col min="5122" max="5123" width="0.85546875" style="83" customWidth="1"/>
    <col min="5124" max="5124" width="0.7109375" style="83" customWidth="1"/>
    <col min="5125" max="5125" width="0.5703125" style="83" customWidth="1"/>
    <col min="5126" max="5126" width="0.7109375" style="83" customWidth="1"/>
    <col min="5127" max="5127" width="0.85546875" style="83" customWidth="1"/>
    <col min="5128" max="5128" width="0.5703125" style="83" customWidth="1"/>
    <col min="5129" max="5129" width="0.7109375" style="83" customWidth="1"/>
    <col min="5130" max="5130" width="43.5703125" style="83" customWidth="1"/>
    <col min="5131" max="5131" width="8.5703125" style="83" customWidth="1"/>
    <col min="5132" max="5132" width="6.140625" style="83" customWidth="1"/>
    <col min="5133" max="5133" width="6.28515625" style="83" customWidth="1"/>
    <col min="5134" max="5134" width="15.5703125" style="83" customWidth="1"/>
    <col min="5135" max="5135" width="6.7109375" style="83" customWidth="1"/>
    <col min="5136" max="5143" width="0" style="83" hidden="1" customWidth="1"/>
    <col min="5144" max="5146" width="16" style="83" customWidth="1"/>
    <col min="5147" max="5376" width="9.140625" style="83"/>
    <col min="5377" max="5377" width="1.42578125" style="83" customWidth="1"/>
    <col min="5378" max="5379" width="0.85546875" style="83" customWidth="1"/>
    <col min="5380" max="5380" width="0.7109375" style="83" customWidth="1"/>
    <col min="5381" max="5381" width="0.5703125" style="83" customWidth="1"/>
    <col min="5382" max="5382" width="0.7109375" style="83" customWidth="1"/>
    <col min="5383" max="5383" width="0.85546875" style="83" customWidth="1"/>
    <col min="5384" max="5384" width="0.5703125" style="83" customWidth="1"/>
    <col min="5385" max="5385" width="0.7109375" style="83" customWidth="1"/>
    <col min="5386" max="5386" width="43.5703125" style="83" customWidth="1"/>
    <col min="5387" max="5387" width="8.5703125" style="83" customWidth="1"/>
    <col min="5388" max="5388" width="6.140625" style="83" customWidth="1"/>
    <col min="5389" max="5389" width="6.28515625" style="83" customWidth="1"/>
    <col min="5390" max="5390" width="15.5703125" style="83" customWidth="1"/>
    <col min="5391" max="5391" width="6.7109375" style="83" customWidth="1"/>
    <col min="5392" max="5399" width="0" style="83" hidden="1" customWidth="1"/>
    <col min="5400" max="5402" width="16" style="83" customWidth="1"/>
    <col min="5403" max="5632" width="9.140625" style="83"/>
    <col min="5633" max="5633" width="1.42578125" style="83" customWidth="1"/>
    <col min="5634" max="5635" width="0.85546875" style="83" customWidth="1"/>
    <col min="5636" max="5636" width="0.7109375" style="83" customWidth="1"/>
    <col min="5637" max="5637" width="0.5703125" style="83" customWidth="1"/>
    <col min="5638" max="5638" width="0.7109375" style="83" customWidth="1"/>
    <col min="5639" max="5639" width="0.85546875" style="83" customWidth="1"/>
    <col min="5640" max="5640" width="0.5703125" style="83" customWidth="1"/>
    <col min="5641" max="5641" width="0.7109375" style="83" customWidth="1"/>
    <col min="5642" max="5642" width="43.5703125" style="83" customWidth="1"/>
    <col min="5643" max="5643" width="8.5703125" style="83" customWidth="1"/>
    <col min="5644" max="5644" width="6.140625" style="83" customWidth="1"/>
    <col min="5645" max="5645" width="6.28515625" style="83" customWidth="1"/>
    <col min="5646" max="5646" width="15.5703125" style="83" customWidth="1"/>
    <col min="5647" max="5647" width="6.7109375" style="83" customWidth="1"/>
    <col min="5648" max="5655" width="0" style="83" hidden="1" customWidth="1"/>
    <col min="5656" max="5658" width="16" style="83" customWidth="1"/>
    <col min="5659" max="5888" width="9.140625" style="83"/>
    <col min="5889" max="5889" width="1.42578125" style="83" customWidth="1"/>
    <col min="5890" max="5891" width="0.85546875" style="83" customWidth="1"/>
    <col min="5892" max="5892" width="0.7109375" style="83" customWidth="1"/>
    <col min="5893" max="5893" width="0.5703125" style="83" customWidth="1"/>
    <col min="5894" max="5894" width="0.7109375" style="83" customWidth="1"/>
    <col min="5895" max="5895" width="0.85546875" style="83" customWidth="1"/>
    <col min="5896" max="5896" width="0.5703125" style="83" customWidth="1"/>
    <col min="5897" max="5897" width="0.7109375" style="83" customWidth="1"/>
    <col min="5898" max="5898" width="43.5703125" style="83" customWidth="1"/>
    <col min="5899" max="5899" width="8.5703125" style="83" customWidth="1"/>
    <col min="5900" max="5900" width="6.140625" style="83" customWidth="1"/>
    <col min="5901" max="5901" width="6.28515625" style="83" customWidth="1"/>
    <col min="5902" max="5902" width="15.5703125" style="83" customWidth="1"/>
    <col min="5903" max="5903" width="6.7109375" style="83" customWidth="1"/>
    <col min="5904" max="5911" width="0" style="83" hidden="1" customWidth="1"/>
    <col min="5912" max="5914" width="16" style="83" customWidth="1"/>
    <col min="5915" max="6144" width="9.140625" style="83"/>
    <col min="6145" max="6145" width="1.42578125" style="83" customWidth="1"/>
    <col min="6146" max="6147" width="0.85546875" style="83" customWidth="1"/>
    <col min="6148" max="6148" width="0.7109375" style="83" customWidth="1"/>
    <col min="6149" max="6149" width="0.5703125" style="83" customWidth="1"/>
    <col min="6150" max="6150" width="0.7109375" style="83" customWidth="1"/>
    <col min="6151" max="6151" width="0.85546875" style="83" customWidth="1"/>
    <col min="6152" max="6152" width="0.5703125" style="83" customWidth="1"/>
    <col min="6153" max="6153" width="0.7109375" style="83" customWidth="1"/>
    <col min="6154" max="6154" width="43.5703125" style="83" customWidth="1"/>
    <col min="6155" max="6155" width="8.5703125" style="83" customWidth="1"/>
    <col min="6156" max="6156" width="6.140625" style="83" customWidth="1"/>
    <col min="6157" max="6157" width="6.28515625" style="83" customWidth="1"/>
    <col min="6158" max="6158" width="15.5703125" style="83" customWidth="1"/>
    <col min="6159" max="6159" width="6.7109375" style="83" customWidth="1"/>
    <col min="6160" max="6167" width="0" style="83" hidden="1" customWidth="1"/>
    <col min="6168" max="6170" width="16" style="83" customWidth="1"/>
    <col min="6171" max="6400" width="9.140625" style="83"/>
    <col min="6401" max="6401" width="1.42578125" style="83" customWidth="1"/>
    <col min="6402" max="6403" width="0.85546875" style="83" customWidth="1"/>
    <col min="6404" max="6404" width="0.7109375" style="83" customWidth="1"/>
    <col min="6405" max="6405" width="0.5703125" style="83" customWidth="1"/>
    <col min="6406" max="6406" width="0.7109375" style="83" customWidth="1"/>
    <col min="6407" max="6407" width="0.85546875" style="83" customWidth="1"/>
    <col min="6408" max="6408" width="0.5703125" style="83" customWidth="1"/>
    <col min="6409" max="6409" width="0.7109375" style="83" customWidth="1"/>
    <col min="6410" max="6410" width="43.5703125" style="83" customWidth="1"/>
    <col min="6411" max="6411" width="8.5703125" style="83" customWidth="1"/>
    <col min="6412" max="6412" width="6.140625" style="83" customWidth="1"/>
    <col min="6413" max="6413" width="6.28515625" style="83" customWidth="1"/>
    <col min="6414" max="6414" width="15.5703125" style="83" customWidth="1"/>
    <col min="6415" max="6415" width="6.7109375" style="83" customWidth="1"/>
    <col min="6416" max="6423" width="0" style="83" hidden="1" customWidth="1"/>
    <col min="6424" max="6426" width="16" style="83" customWidth="1"/>
    <col min="6427" max="6656" width="9.140625" style="83"/>
    <col min="6657" max="6657" width="1.42578125" style="83" customWidth="1"/>
    <col min="6658" max="6659" width="0.85546875" style="83" customWidth="1"/>
    <col min="6660" max="6660" width="0.7109375" style="83" customWidth="1"/>
    <col min="6661" max="6661" width="0.5703125" style="83" customWidth="1"/>
    <col min="6662" max="6662" width="0.7109375" style="83" customWidth="1"/>
    <col min="6663" max="6663" width="0.85546875" style="83" customWidth="1"/>
    <col min="6664" max="6664" width="0.5703125" style="83" customWidth="1"/>
    <col min="6665" max="6665" width="0.7109375" style="83" customWidth="1"/>
    <col min="6666" max="6666" width="43.5703125" style="83" customWidth="1"/>
    <col min="6667" max="6667" width="8.5703125" style="83" customWidth="1"/>
    <col min="6668" max="6668" width="6.140625" style="83" customWidth="1"/>
    <col min="6669" max="6669" width="6.28515625" style="83" customWidth="1"/>
    <col min="6670" max="6670" width="15.5703125" style="83" customWidth="1"/>
    <col min="6671" max="6671" width="6.7109375" style="83" customWidth="1"/>
    <col min="6672" max="6679" width="0" style="83" hidden="1" customWidth="1"/>
    <col min="6680" max="6682" width="16" style="83" customWidth="1"/>
    <col min="6683" max="6912" width="9.140625" style="83"/>
    <col min="6913" max="6913" width="1.42578125" style="83" customWidth="1"/>
    <col min="6914" max="6915" width="0.85546875" style="83" customWidth="1"/>
    <col min="6916" max="6916" width="0.7109375" style="83" customWidth="1"/>
    <col min="6917" max="6917" width="0.5703125" style="83" customWidth="1"/>
    <col min="6918" max="6918" width="0.7109375" style="83" customWidth="1"/>
    <col min="6919" max="6919" width="0.85546875" style="83" customWidth="1"/>
    <col min="6920" max="6920" width="0.5703125" style="83" customWidth="1"/>
    <col min="6921" max="6921" width="0.7109375" style="83" customWidth="1"/>
    <col min="6922" max="6922" width="43.5703125" style="83" customWidth="1"/>
    <col min="6923" max="6923" width="8.5703125" style="83" customWidth="1"/>
    <col min="6924" max="6924" width="6.140625" style="83" customWidth="1"/>
    <col min="6925" max="6925" width="6.28515625" style="83" customWidth="1"/>
    <col min="6926" max="6926" width="15.5703125" style="83" customWidth="1"/>
    <col min="6927" max="6927" width="6.7109375" style="83" customWidth="1"/>
    <col min="6928" max="6935" width="0" style="83" hidden="1" customWidth="1"/>
    <col min="6936" max="6938" width="16" style="83" customWidth="1"/>
    <col min="6939" max="7168" width="9.140625" style="83"/>
    <col min="7169" max="7169" width="1.42578125" style="83" customWidth="1"/>
    <col min="7170" max="7171" width="0.85546875" style="83" customWidth="1"/>
    <col min="7172" max="7172" width="0.7109375" style="83" customWidth="1"/>
    <col min="7173" max="7173" width="0.5703125" style="83" customWidth="1"/>
    <col min="7174" max="7174" width="0.7109375" style="83" customWidth="1"/>
    <col min="7175" max="7175" width="0.85546875" style="83" customWidth="1"/>
    <col min="7176" max="7176" width="0.5703125" style="83" customWidth="1"/>
    <col min="7177" max="7177" width="0.7109375" style="83" customWidth="1"/>
    <col min="7178" max="7178" width="43.5703125" style="83" customWidth="1"/>
    <col min="7179" max="7179" width="8.5703125" style="83" customWidth="1"/>
    <col min="7180" max="7180" width="6.140625" style="83" customWidth="1"/>
    <col min="7181" max="7181" width="6.28515625" style="83" customWidth="1"/>
    <col min="7182" max="7182" width="15.5703125" style="83" customWidth="1"/>
    <col min="7183" max="7183" width="6.7109375" style="83" customWidth="1"/>
    <col min="7184" max="7191" width="0" style="83" hidden="1" customWidth="1"/>
    <col min="7192" max="7194" width="16" style="83" customWidth="1"/>
    <col min="7195" max="7424" width="9.140625" style="83"/>
    <col min="7425" max="7425" width="1.42578125" style="83" customWidth="1"/>
    <col min="7426" max="7427" width="0.85546875" style="83" customWidth="1"/>
    <col min="7428" max="7428" width="0.7109375" style="83" customWidth="1"/>
    <col min="7429" max="7429" width="0.5703125" style="83" customWidth="1"/>
    <col min="7430" max="7430" width="0.7109375" style="83" customWidth="1"/>
    <col min="7431" max="7431" width="0.85546875" style="83" customWidth="1"/>
    <col min="7432" max="7432" width="0.5703125" style="83" customWidth="1"/>
    <col min="7433" max="7433" width="0.7109375" style="83" customWidth="1"/>
    <col min="7434" max="7434" width="43.5703125" style="83" customWidth="1"/>
    <col min="7435" max="7435" width="8.5703125" style="83" customWidth="1"/>
    <col min="7436" max="7436" width="6.140625" style="83" customWidth="1"/>
    <col min="7437" max="7437" width="6.28515625" style="83" customWidth="1"/>
    <col min="7438" max="7438" width="15.5703125" style="83" customWidth="1"/>
    <col min="7439" max="7439" width="6.7109375" style="83" customWidth="1"/>
    <col min="7440" max="7447" width="0" style="83" hidden="1" customWidth="1"/>
    <col min="7448" max="7450" width="16" style="83" customWidth="1"/>
    <col min="7451" max="7680" width="9.140625" style="83"/>
    <col min="7681" max="7681" width="1.42578125" style="83" customWidth="1"/>
    <col min="7682" max="7683" width="0.85546875" style="83" customWidth="1"/>
    <col min="7684" max="7684" width="0.7109375" style="83" customWidth="1"/>
    <col min="7685" max="7685" width="0.5703125" style="83" customWidth="1"/>
    <col min="7686" max="7686" width="0.7109375" style="83" customWidth="1"/>
    <col min="7687" max="7687" width="0.85546875" style="83" customWidth="1"/>
    <col min="7688" max="7688" width="0.5703125" style="83" customWidth="1"/>
    <col min="7689" max="7689" width="0.7109375" style="83" customWidth="1"/>
    <col min="7690" max="7690" width="43.5703125" style="83" customWidth="1"/>
    <col min="7691" max="7691" width="8.5703125" style="83" customWidth="1"/>
    <col min="7692" max="7692" width="6.140625" style="83" customWidth="1"/>
    <col min="7693" max="7693" width="6.28515625" style="83" customWidth="1"/>
    <col min="7694" max="7694" width="15.5703125" style="83" customWidth="1"/>
    <col min="7695" max="7695" width="6.7109375" style="83" customWidth="1"/>
    <col min="7696" max="7703" width="0" style="83" hidden="1" customWidth="1"/>
    <col min="7704" max="7706" width="16" style="83" customWidth="1"/>
    <col min="7707" max="7936" width="9.140625" style="83"/>
    <col min="7937" max="7937" width="1.42578125" style="83" customWidth="1"/>
    <col min="7938" max="7939" width="0.85546875" style="83" customWidth="1"/>
    <col min="7940" max="7940" width="0.7109375" style="83" customWidth="1"/>
    <col min="7941" max="7941" width="0.5703125" style="83" customWidth="1"/>
    <col min="7942" max="7942" width="0.7109375" style="83" customWidth="1"/>
    <col min="7943" max="7943" width="0.85546875" style="83" customWidth="1"/>
    <col min="7944" max="7944" width="0.5703125" style="83" customWidth="1"/>
    <col min="7945" max="7945" width="0.7109375" style="83" customWidth="1"/>
    <col min="7946" max="7946" width="43.5703125" style="83" customWidth="1"/>
    <col min="7947" max="7947" width="8.5703125" style="83" customWidth="1"/>
    <col min="7948" max="7948" width="6.140625" style="83" customWidth="1"/>
    <col min="7949" max="7949" width="6.28515625" style="83" customWidth="1"/>
    <col min="7950" max="7950" width="15.5703125" style="83" customWidth="1"/>
    <col min="7951" max="7951" width="6.7109375" style="83" customWidth="1"/>
    <col min="7952" max="7959" width="0" style="83" hidden="1" customWidth="1"/>
    <col min="7960" max="7962" width="16" style="83" customWidth="1"/>
    <col min="7963" max="8192" width="9.140625" style="83"/>
    <col min="8193" max="8193" width="1.42578125" style="83" customWidth="1"/>
    <col min="8194" max="8195" width="0.85546875" style="83" customWidth="1"/>
    <col min="8196" max="8196" width="0.7109375" style="83" customWidth="1"/>
    <col min="8197" max="8197" width="0.5703125" style="83" customWidth="1"/>
    <col min="8198" max="8198" width="0.7109375" style="83" customWidth="1"/>
    <col min="8199" max="8199" width="0.85546875" style="83" customWidth="1"/>
    <col min="8200" max="8200" width="0.5703125" style="83" customWidth="1"/>
    <col min="8201" max="8201" width="0.7109375" style="83" customWidth="1"/>
    <col min="8202" max="8202" width="43.5703125" style="83" customWidth="1"/>
    <col min="8203" max="8203" width="8.5703125" style="83" customWidth="1"/>
    <col min="8204" max="8204" width="6.140625" style="83" customWidth="1"/>
    <col min="8205" max="8205" width="6.28515625" style="83" customWidth="1"/>
    <col min="8206" max="8206" width="15.5703125" style="83" customWidth="1"/>
    <col min="8207" max="8207" width="6.7109375" style="83" customWidth="1"/>
    <col min="8208" max="8215" width="0" style="83" hidden="1" customWidth="1"/>
    <col min="8216" max="8218" width="16" style="83" customWidth="1"/>
    <col min="8219" max="8448" width="9.140625" style="83"/>
    <col min="8449" max="8449" width="1.42578125" style="83" customWidth="1"/>
    <col min="8450" max="8451" width="0.85546875" style="83" customWidth="1"/>
    <col min="8452" max="8452" width="0.7109375" style="83" customWidth="1"/>
    <col min="8453" max="8453" width="0.5703125" style="83" customWidth="1"/>
    <col min="8454" max="8454" width="0.7109375" style="83" customWidth="1"/>
    <col min="8455" max="8455" width="0.85546875" style="83" customWidth="1"/>
    <col min="8456" max="8456" width="0.5703125" style="83" customWidth="1"/>
    <col min="8457" max="8457" width="0.7109375" style="83" customWidth="1"/>
    <col min="8458" max="8458" width="43.5703125" style="83" customWidth="1"/>
    <col min="8459" max="8459" width="8.5703125" style="83" customWidth="1"/>
    <col min="8460" max="8460" width="6.140625" style="83" customWidth="1"/>
    <col min="8461" max="8461" width="6.28515625" style="83" customWidth="1"/>
    <col min="8462" max="8462" width="15.5703125" style="83" customWidth="1"/>
    <col min="8463" max="8463" width="6.7109375" style="83" customWidth="1"/>
    <col min="8464" max="8471" width="0" style="83" hidden="1" customWidth="1"/>
    <col min="8472" max="8474" width="16" style="83" customWidth="1"/>
    <col min="8475" max="8704" width="9.140625" style="83"/>
    <col min="8705" max="8705" width="1.42578125" style="83" customWidth="1"/>
    <col min="8706" max="8707" width="0.85546875" style="83" customWidth="1"/>
    <col min="8708" max="8708" width="0.7109375" style="83" customWidth="1"/>
    <col min="8709" max="8709" width="0.5703125" style="83" customWidth="1"/>
    <col min="8710" max="8710" width="0.7109375" style="83" customWidth="1"/>
    <col min="8711" max="8711" width="0.85546875" style="83" customWidth="1"/>
    <col min="8712" max="8712" width="0.5703125" style="83" customWidth="1"/>
    <col min="8713" max="8713" width="0.7109375" style="83" customWidth="1"/>
    <col min="8714" max="8714" width="43.5703125" style="83" customWidth="1"/>
    <col min="8715" max="8715" width="8.5703125" style="83" customWidth="1"/>
    <col min="8716" max="8716" width="6.140625" style="83" customWidth="1"/>
    <col min="8717" max="8717" width="6.28515625" style="83" customWidth="1"/>
    <col min="8718" max="8718" width="15.5703125" style="83" customWidth="1"/>
    <col min="8719" max="8719" width="6.7109375" style="83" customWidth="1"/>
    <col min="8720" max="8727" width="0" style="83" hidden="1" customWidth="1"/>
    <col min="8728" max="8730" width="16" style="83" customWidth="1"/>
    <col min="8731" max="8960" width="9.140625" style="83"/>
    <col min="8961" max="8961" width="1.42578125" style="83" customWidth="1"/>
    <col min="8962" max="8963" width="0.85546875" style="83" customWidth="1"/>
    <col min="8964" max="8964" width="0.7109375" style="83" customWidth="1"/>
    <col min="8965" max="8965" width="0.5703125" style="83" customWidth="1"/>
    <col min="8966" max="8966" width="0.7109375" style="83" customWidth="1"/>
    <col min="8967" max="8967" width="0.85546875" style="83" customWidth="1"/>
    <col min="8968" max="8968" width="0.5703125" style="83" customWidth="1"/>
    <col min="8969" max="8969" width="0.7109375" style="83" customWidth="1"/>
    <col min="8970" max="8970" width="43.5703125" style="83" customWidth="1"/>
    <col min="8971" max="8971" width="8.5703125" style="83" customWidth="1"/>
    <col min="8972" max="8972" width="6.140625" style="83" customWidth="1"/>
    <col min="8973" max="8973" width="6.28515625" style="83" customWidth="1"/>
    <col min="8974" max="8974" width="15.5703125" style="83" customWidth="1"/>
    <col min="8975" max="8975" width="6.7109375" style="83" customWidth="1"/>
    <col min="8976" max="8983" width="0" style="83" hidden="1" customWidth="1"/>
    <col min="8984" max="8986" width="16" style="83" customWidth="1"/>
    <col min="8987" max="9216" width="9.140625" style="83"/>
    <col min="9217" max="9217" width="1.42578125" style="83" customWidth="1"/>
    <col min="9218" max="9219" width="0.85546875" style="83" customWidth="1"/>
    <col min="9220" max="9220" width="0.7109375" style="83" customWidth="1"/>
    <col min="9221" max="9221" width="0.5703125" style="83" customWidth="1"/>
    <col min="9222" max="9222" width="0.7109375" style="83" customWidth="1"/>
    <col min="9223" max="9223" width="0.85546875" style="83" customWidth="1"/>
    <col min="9224" max="9224" width="0.5703125" style="83" customWidth="1"/>
    <col min="9225" max="9225" width="0.7109375" style="83" customWidth="1"/>
    <col min="9226" max="9226" width="43.5703125" style="83" customWidth="1"/>
    <col min="9227" max="9227" width="8.5703125" style="83" customWidth="1"/>
    <col min="9228" max="9228" width="6.140625" style="83" customWidth="1"/>
    <col min="9229" max="9229" width="6.28515625" style="83" customWidth="1"/>
    <col min="9230" max="9230" width="15.5703125" style="83" customWidth="1"/>
    <col min="9231" max="9231" width="6.7109375" style="83" customWidth="1"/>
    <col min="9232" max="9239" width="0" style="83" hidden="1" customWidth="1"/>
    <col min="9240" max="9242" width="16" style="83" customWidth="1"/>
    <col min="9243" max="9472" width="9.140625" style="83"/>
    <col min="9473" max="9473" width="1.42578125" style="83" customWidth="1"/>
    <col min="9474" max="9475" width="0.85546875" style="83" customWidth="1"/>
    <col min="9476" max="9476" width="0.7109375" style="83" customWidth="1"/>
    <col min="9477" max="9477" width="0.5703125" style="83" customWidth="1"/>
    <col min="9478" max="9478" width="0.7109375" style="83" customWidth="1"/>
    <col min="9479" max="9479" width="0.85546875" style="83" customWidth="1"/>
    <col min="9480" max="9480" width="0.5703125" style="83" customWidth="1"/>
    <col min="9481" max="9481" width="0.7109375" style="83" customWidth="1"/>
    <col min="9482" max="9482" width="43.5703125" style="83" customWidth="1"/>
    <col min="9483" max="9483" width="8.5703125" style="83" customWidth="1"/>
    <col min="9484" max="9484" width="6.140625" style="83" customWidth="1"/>
    <col min="9485" max="9485" width="6.28515625" style="83" customWidth="1"/>
    <col min="9486" max="9486" width="15.5703125" style="83" customWidth="1"/>
    <col min="9487" max="9487" width="6.7109375" style="83" customWidth="1"/>
    <col min="9488" max="9495" width="0" style="83" hidden="1" customWidth="1"/>
    <col min="9496" max="9498" width="16" style="83" customWidth="1"/>
    <col min="9499" max="9728" width="9.140625" style="83"/>
    <col min="9729" max="9729" width="1.42578125" style="83" customWidth="1"/>
    <col min="9730" max="9731" width="0.85546875" style="83" customWidth="1"/>
    <col min="9732" max="9732" width="0.7109375" style="83" customWidth="1"/>
    <col min="9733" max="9733" width="0.5703125" style="83" customWidth="1"/>
    <col min="9734" max="9734" width="0.7109375" style="83" customWidth="1"/>
    <col min="9735" max="9735" width="0.85546875" style="83" customWidth="1"/>
    <col min="9736" max="9736" width="0.5703125" style="83" customWidth="1"/>
    <col min="9737" max="9737" width="0.7109375" style="83" customWidth="1"/>
    <col min="9738" max="9738" width="43.5703125" style="83" customWidth="1"/>
    <col min="9739" max="9739" width="8.5703125" style="83" customWidth="1"/>
    <col min="9740" max="9740" width="6.140625" style="83" customWidth="1"/>
    <col min="9741" max="9741" width="6.28515625" style="83" customWidth="1"/>
    <col min="9742" max="9742" width="15.5703125" style="83" customWidth="1"/>
    <col min="9743" max="9743" width="6.7109375" style="83" customWidth="1"/>
    <col min="9744" max="9751" width="0" style="83" hidden="1" customWidth="1"/>
    <col min="9752" max="9754" width="16" style="83" customWidth="1"/>
    <col min="9755" max="9984" width="9.140625" style="83"/>
    <col min="9985" max="9985" width="1.42578125" style="83" customWidth="1"/>
    <col min="9986" max="9987" width="0.85546875" style="83" customWidth="1"/>
    <col min="9988" max="9988" width="0.7109375" style="83" customWidth="1"/>
    <col min="9989" max="9989" width="0.5703125" style="83" customWidth="1"/>
    <col min="9990" max="9990" width="0.7109375" style="83" customWidth="1"/>
    <col min="9991" max="9991" width="0.85546875" style="83" customWidth="1"/>
    <col min="9992" max="9992" width="0.5703125" style="83" customWidth="1"/>
    <col min="9993" max="9993" width="0.7109375" style="83" customWidth="1"/>
    <col min="9994" max="9994" width="43.5703125" style="83" customWidth="1"/>
    <col min="9995" max="9995" width="8.5703125" style="83" customWidth="1"/>
    <col min="9996" max="9996" width="6.140625" style="83" customWidth="1"/>
    <col min="9997" max="9997" width="6.28515625" style="83" customWidth="1"/>
    <col min="9998" max="9998" width="15.5703125" style="83" customWidth="1"/>
    <col min="9999" max="9999" width="6.7109375" style="83" customWidth="1"/>
    <col min="10000" max="10007" width="0" style="83" hidden="1" customWidth="1"/>
    <col min="10008" max="10010" width="16" style="83" customWidth="1"/>
    <col min="10011" max="10240" width="9.140625" style="83"/>
    <col min="10241" max="10241" width="1.42578125" style="83" customWidth="1"/>
    <col min="10242" max="10243" width="0.85546875" style="83" customWidth="1"/>
    <col min="10244" max="10244" width="0.7109375" style="83" customWidth="1"/>
    <col min="10245" max="10245" width="0.5703125" style="83" customWidth="1"/>
    <col min="10246" max="10246" width="0.7109375" style="83" customWidth="1"/>
    <col min="10247" max="10247" width="0.85546875" style="83" customWidth="1"/>
    <col min="10248" max="10248" width="0.5703125" style="83" customWidth="1"/>
    <col min="10249" max="10249" width="0.7109375" style="83" customWidth="1"/>
    <col min="10250" max="10250" width="43.5703125" style="83" customWidth="1"/>
    <col min="10251" max="10251" width="8.5703125" style="83" customWidth="1"/>
    <col min="10252" max="10252" width="6.140625" style="83" customWidth="1"/>
    <col min="10253" max="10253" width="6.28515625" style="83" customWidth="1"/>
    <col min="10254" max="10254" width="15.5703125" style="83" customWidth="1"/>
    <col min="10255" max="10255" width="6.7109375" style="83" customWidth="1"/>
    <col min="10256" max="10263" width="0" style="83" hidden="1" customWidth="1"/>
    <col min="10264" max="10266" width="16" style="83" customWidth="1"/>
    <col min="10267" max="10496" width="9.140625" style="83"/>
    <col min="10497" max="10497" width="1.42578125" style="83" customWidth="1"/>
    <col min="10498" max="10499" width="0.85546875" style="83" customWidth="1"/>
    <col min="10500" max="10500" width="0.7109375" style="83" customWidth="1"/>
    <col min="10501" max="10501" width="0.5703125" style="83" customWidth="1"/>
    <col min="10502" max="10502" width="0.7109375" style="83" customWidth="1"/>
    <col min="10503" max="10503" width="0.85546875" style="83" customWidth="1"/>
    <col min="10504" max="10504" width="0.5703125" style="83" customWidth="1"/>
    <col min="10505" max="10505" width="0.7109375" style="83" customWidth="1"/>
    <col min="10506" max="10506" width="43.5703125" style="83" customWidth="1"/>
    <col min="10507" max="10507" width="8.5703125" style="83" customWidth="1"/>
    <col min="10508" max="10508" width="6.140625" style="83" customWidth="1"/>
    <col min="10509" max="10509" width="6.28515625" style="83" customWidth="1"/>
    <col min="10510" max="10510" width="15.5703125" style="83" customWidth="1"/>
    <col min="10511" max="10511" width="6.7109375" style="83" customWidth="1"/>
    <col min="10512" max="10519" width="0" style="83" hidden="1" customWidth="1"/>
    <col min="10520" max="10522" width="16" style="83" customWidth="1"/>
    <col min="10523" max="10752" width="9.140625" style="83"/>
    <col min="10753" max="10753" width="1.42578125" style="83" customWidth="1"/>
    <col min="10754" max="10755" width="0.85546875" style="83" customWidth="1"/>
    <col min="10756" max="10756" width="0.7109375" style="83" customWidth="1"/>
    <col min="10757" max="10757" width="0.5703125" style="83" customWidth="1"/>
    <col min="10758" max="10758" width="0.7109375" style="83" customWidth="1"/>
    <col min="10759" max="10759" width="0.85546875" style="83" customWidth="1"/>
    <col min="10760" max="10760" width="0.5703125" style="83" customWidth="1"/>
    <col min="10761" max="10761" width="0.7109375" style="83" customWidth="1"/>
    <col min="10762" max="10762" width="43.5703125" style="83" customWidth="1"/>
    <col min="10763" max="10763" width="8.5703125" style="83" customWidth="1"/>
    <col min="10764" max="10764" width="6.140625" style="83" customWidth="1"/>
    <col min="10765" max="10765" width="6.28515625" style="83" customWidth="1"/>
    <col min="10766" max="10766" width="15.5703125" style="83" customWidth="1"/>
    <col min="10767" max="10767" width="6.7109375" style="83" customWidth="1"/>
    <col min="10768" max="10775" width="0" style="83" hidden="1" customWidth="1"/>
    <col min="10776" max="10778" width="16" style="83" customWidth="1"/>
    <col min="10779" max="11008" width="9.140625" style="83"/>
    <col min="11009" max="11009" width="1.42578125" style="83" customWidth="1"/>
    <col min="11010" max="11011" width="0.85546875" style="83" customWidth="1"/>
    <col min="11012" max="11012" width="0.7109375" style="83" customWidth="1"/>
    <col min="11013" max="11013" width="0.5703125" style="83" customWidth="1"/>
    <col min="11014" max="11014" width="0.7109375" style="83" customWidth="1"/>
    <col min="11015" max="11015" width="0.85546875" style="83" customWidth="1"/>
    <col min="11016" max="11016" width="0.5703125" style="83" customWidth="1"/>
    <col min="11017" max="11017" width="0.7109375" style="83" customWidth="1"/>
    <col min="11018" max="11018" width="43.5703125" style="83" customWidth="1"/>
    <col min="11019" max="11019" width="8.5703125" style="83" customWidth="1"/>
    <col min="11020" max="11020" width="6.140625" style="83" customWidth="1"/>
    <col min="11021" max="11021" width="6.28515625" style="83" customWidth="1"/>
    <col min="11022" max="11022" width="15.5703125" style="83" customWidth="1"/>
    <col min="11023" max="11023" width="6.7109375" style="83" customWidth="1"/>
    <col min="11024" max="11031" width="0" style="83" hidden="1" customWidth="1"/>
    <col min="11032" max="11034" width="16" style="83" customWidth="1"/>
    <col min="11035" max="11264" width="9.140625" style="83"/>
    <col min="11265" max="11265" width="1.42578125" style="83" customWidth="1"/>
    <col min="11266" max="11267" width="0.85546875" style="83" customWidth="1"/>
    <col min="11268" max="11268" width="0.7109375" style="83" customWidth="1"/>
    <col min="11269" max="11269" width="0.5703125" style="83" customWidth="1"/>
    <col min="11270" max="11270" width="0.7109375" style="83" customWidth="1"/>
    <col min="11271" max="11271" width="0.85546875" style="83" customWidth="1"/>
    <col min="11272" max="11272" width="0.5703125" style="83" customWidth="1"/>
    <col min="11273" max="11273" width="0.7109375" style="83" customWidth="1"/>
    <col min="11274" max="11274" width="43.5703125" style="83" customWidth="1"/>
    <col min="11275" max="11275" width="8.5703125" style="83" customWidth="1"/>
    <col min="11276" max="11276" width="6.140625" style="83" customWidth="1"/>
    <col min="11277" max="11277" width="6.28515625" style="83" customWidth="1"/>
    <col min="11278" max="11278" width="15.5703125" style="83" customWidth="1"/>
    <col min="11279" max="11279" width="6.7109375" style="83" customWidth="1"/>
    <col min="11280" max="11287" width="0" style="83" hidden="1" customWidth="1"/>
    <col min="11288" max="11290" width="16" style="83" customWidth="1"/>
    <col min="11291" max="11520" width="9.140625" style="83"/>
    <col min="11521" max="11521" width="1.42578125" style="83" customWidth="1"/>
    <col min="11522" max="11523" width="0.85546875" style="83" customWidth="1"/>
    <col min="11524" max="11524" width="0.7109375" style="83" customWidth="1"/>
    <col min="11525" max="11525" width="0.5703125" style="83" customWidth="1"/>
    <col min="11526" max="11526" width="0.7109375" style="83" customWidth="1"/>
    <col min="11527" max="11527" width="0.85546875" style="83" customWidth="1"/>
    <col min="11528" max="11528" width="0.5703125" style="83" customWidth="1"/>
    <col min="11529" max="11529" width="0.7109375" style="83" customWidth="1"/>
    <col min="11530" max="11530" width="43.5703125" style="83" customWidth="1"/>
    <col min="11531" max="11531" width="8.5703125" style="83" customWidth="1"/>
    <col min="11532" max="11532" width="6.140625" style="83" customWidth="1"/>
    <col min="11533" max="11533" width="6.28515625" style="83" customWidth="1"/>
    <col min="11534" max="11534" width="15.5703125" style="83" customWidth="1"/>
    <col min="11535" max="11535" width="6.7109375" style="83" customWidth="1"/>
    <col min="11536" max="11543" width="0" style="83" hidden="1" customWidth="1"/>
    <col min="11544" max="11546" width="16" style="83" customWidth="1"/>
    <col min="11547" max="11776" width="9.140625" style="83"/>
    <col min="11777" max="11777" width="1.42578125" style="83" customWidth="1"/>
    <col min="11778" max="11779" width="0.85546875" style="83" customWidth="1"/>
    <col min="11780" max="11780" width="0.7109375" style="83" customWidth="1"/>
    <col min="11781" max="11781" width="0.5703125" style="83" customWidth="1"/>
    <col min="11782" max="11782" width="0.7109375" style="83" customWidth="1"/>
    <col min="11783" max="11783" width="0.85546875" style="83" customWidth="1"/>
    <col min="11784" max="11784" width="0.5703125" style="83" customWidth="1"/>
    <col min="11785" max="11785" width="0.7109375" style="83" customWidth="1"/>
    <col min="11786" max="11786" width="43.5703125" style="83" customWidth="1"/>
    <col min="11787" max="11787" width="8.5703125" style="83" customWidth="1"/>
    <col min="11788" max="11788" width="6.140625" style="83" customWidth="1"/>
    <col min="11789" max="11789" width="6.28515625" style="83" customWidth="1"/>
    <col min="11790" max="11790" width="15.5703125" style="83" customWidth="1"/>
    <col min="11791" max="11791" width="6.7109375" style="83" customWidth="1"/>
    <col min="11792" max="11799" width="0" style="83" hidden="1" customWidth="1"/>
    <col min="11800" max="11802" width="16" style="83" customWidth="1"/>
    <col min="11803" max="12032" width="9.140625" style="83"/>
    <col min="12033" max="12033" width="1.42578125" style="83" customWidth="1"/>
    <col min="12034" max="12035" width="0.85546875" style="83" customWidth="1"/>
    <col min="12036" max="12036" width="0.7109375" style="83" customWidth="1"/>
    <col min="12037" max="12037" width="0.5703125" style="83" customWidth="1"/>
    <col min="12038" max="12038" width="0.7109375" style="83" customWidth="1"/>
    <col min="12039" max="12039" width="0.85546875" style="83" customWidth="1"/>
    <col min="12040" max="12040" width="0.5703125" style="83" customWidth="1"/>
    <col min="12041" max="12041" width="0.7109375" style="83" customWidth="1"/>
    <col min="12042" max="12042" width="43.5703125" style="83" customWidth="1"/>
    <col min="12043" max="12043" width="8.5703125" style="83" customWidth="1"/>
    <col min="12044" max="12044" width="6.140625" style="83" customWidth="1"/>
    <col min="12045" max="12045" width="6.28515625" style="83" customWidth="1"/>
    <col min="12046" max="12046" width="15.5703125" style="83" customWidth="1"/>
    <col min="12047" max="12047" width="6.7109375" style="83" customWidth="1"/>
    <col min="12048" max="12055" width="0" style="83" hidden="1" customWidth="1"/>
    <col min="12056" max="12058" width="16" style="83" customWidth="1"/>
    <col min="12059" max="12288" width="9.140625" style="83"/>
    <col min="12289" max="12289" width="1.42578125" style="83" customWidth="1"/>
    <col min="12290" max="12291" width="0.85546875" style="83" customWidth="1"/>
    <col min="12292" max="12292" width="0.7109375" style="83" customWidth="1"/>
    <col min="12293" max="12293" width="0.5703125" style="83" customWidth="1"/>
    <col min="12294" max="12294" width="0.7109375" style="83" customWidth="1"/>
    <col min="12295" max="12295" width="0.85546875" style="83" customWidth="1"/>
    <col min="12296" max="12296" width="0.5703125" style="83" customWidth="1"/>
    <col min="12297" max="12297" width="0.7109375" style="83" customWidth="1"/>
    <col min="12298" max="12298" width="43.5703125" style="83" customWidth="1"/>
    <col min="12299" max="12299" width="8.5703125" style="83" customWidth="1"/>
    <col min="12300" max="12300" width="6.140625" style="83" customWidth="1"/>
    <col min="12301" max="12301" width="6.28515625" style="83" customWidth="1"/>
    <col min="12302" max="12302" width="15.5703125" style="83" customWidth="1"/>
    <col min="12303" max="12303" width="6.7109375" style="83" customWidth="1"/>
    <col min="12304" max="12311" width="0" style="83" hidden="1" customWidth="1"/>
    <col min="12312" max="12314" width="16" style="83" customWidth="1"/>
    <col min="12315" max="12544" width="9.140625" style="83"/>
    <col min="12545" max="12545" width="1.42578125" style="83" customWidth="1"/>
    <col min="12546" max="12547" width="0.85546875" style="83" customWidth="1"/>
    <col min="12548" max="12548" width="0.7109375" style="83" customWidth="1"/>
    <col min="12549" max="12549" width="0.5703125" style="83" customWidth="1"/>
    <col min="12550" max="12550" width="0.7109375" style="83" customWidth="1"/>
    <col min="12551" max="12551" width="0.85546875" style="83" customWidth="1"/>
    <col min="12552" max="12552" width="0.5703125" style="83" customWidth="1"/>
    <col min="12553" max="12553" width="0.7109375" style="83" customWidth="1"/>
    <col min="12554" max="12554" width="43.5703125" style="83" customWidth="1"/>
    <col min="12555" max="12555" width="8.5703125" style="83" customWidth="1"/>
    <col min="12556" max="12556" width="6.140625" style="83" customWidth="1"/>
    <col min="12557" max="12557" width="6.28515625" style="83" customWidth="1"/>
    <col min="12558" max="12558" width="15.5703125" style="83" customWidth="1"/>
    <col min="12559" max="12559" width="6.7109375" style="83" customWidth="1"/>
    <col min="12560" max="12567" width="0" style="83" hidden="1" customWidth="1"/>
    <col min="12568" max="12570" width="16" style="83" customWidth="1"/>
    <col min="12571" max="12800" width="9.140625" style="83"/>
    <col min="12801" max="12801" width="1.42578125" style="83" customWidth="1"/>
    <col min="12802" max="12803" width="0.85546875" style="83" customWidth="1"/>
    <col min="12804" max="12804" width="0.7109375" style="83" customWidth="1"/>
    <col min="12805" max="12805" width="0.5703125" style="83" customWidth="1"/>
    <col min="12806" max="12806" width="0.7109375" style="83" customWidth="1"/>
    <col min="12807" max="12807" width="0.85546875" style="83" customWidth="1"/>
    <col min="12808" max="12808" width="0.5703125" style="83" customWidth="1"/>
    <col min="12809" max="12809" width="0.7109375" style="83" customWidth="1"/>
    <col min="12810" max="12810" width="43.5703125" style="83" customWidth="1"/>
    <col min="12811" max="12811" width="8.5703125" style="83" customWidth="1"/>
    <col min="12812" max="12812" width="6.140625" style="83" customWidth="1"/>
    <col min="12813" max="12813" width="6.28515625" style="83" customWidth="1"/>
    <col min="12814" max="12814" width="15.5703125" style="83" customWidth="1"/>
    <col min="12815" max="12815" width="6.7109375" style="83" customWidth="1"/>
    <col min="12816" max="12823" width="0" style="83" hidden="1" customWidth="1"/>
    <col min="12824" max="12826" width="16" style="83" customWidth="1"/>
    <col min="12827" max="13056" width="9.140625" style="83"/>
    <col min="13057" max="13057" width="1.42578125" style="83" customWidth="1"/>
    <col min="13058" max="13059" width="0.85546875" style="83" customWidth="1"/>
    <col min="13060" max="13060" width="0.7109375" style="83" customWidth="1"/>
    <col min="13061" max="13061" width="0.5703125" style="83" customWidth="1"/>
    <col min="13062" max="13062" width="0.7109375" style="83" customWidth="1"/>
    <col min="13063" max="13063" width="0.85546875" style="83" customWidth="1"/>
    <col min="13064" max="13064" width="0.5703125" style="83" customWidth="1"/>
    <col min="13065" max="13065" width="0.7109375" style="83" customWidth="1"/>
    <col min="13066" max="13066" width="43.5703125" style="83" customWidth="1"/>
    <col min="13067" max="13067" width="8.5703125" style="83" customWidth="1"/>
    <col min="13068" max="13068" width="6.140625" style="83" customWidth="1"/>
    <col min="13069" max="13069" width="6.28515625" style="83" customWidth="1"/>
    <col min="13070" max="13070" width="15.5703125" style="83" customWidth="1"/>
    <col min="13071" max="13071" width="6.7109375" style="83" customWidth="1"/>
    <col min="13072" max="13079" width="0" style="83" hidden="1" customWidth="1"/>
    <col min="13080" max="13082" width="16" style="83" customWidth="1"/>
    <col min="13083" max="13312" width="9.140625" style="83"/>
    <col min="13313" max="13313" width="1.42578125" style="83" customWidth="1"/>
    <col min="13314" max="13315" width="0.85546875" style="83" customWidth="1"/>
    <col min="13316" max="13316" width="0.7109375" style="83" customWidth="1"/>
    <col min="13317" max="13317" width="0.5703125" style="83" customWidth="1"/>
    <col min="13318" max="13318" width="0.7109375" style="83" customWidth="1"/>
    <col min="13319" max="13319" width="0.85546875" style="83" customWidth="1"/>
    <col min="13320" max="13320" width="0.5703125" style="83" customWidth="1"/>
    <col min="13321" max="13321" width="0.7109375" style="83" customWidth="1"/>
    <col min="13322" max="13322" width="43.5703125" style="83" customWidth="1"/>
    <col min="13323" max="13323" width="8.5703125" style="83" customWidth="1"/>
    <col min="13324" max="13324" width="6.140625" style="83" customWidth="1"/>
    <col min="13325" max="13325" width="6.28515625" style="83" customWidth="1"/>
    <col min="13326" max="13326" width="15.5703125" style="83" customWidth="1"/>
    <col min="13327" max="13327" width="6.7109375" style="83" customWidth="1"/>
    <col min="13328" max="13335" width="0" style="83" hidden="1" customWidth="1"/>
    <col min="13336" max="13338" width="16" style="83" customWidth="1"/>
    <col min="13339" max="13568" width="9.140625" style="83"/>
    <col min="13569" max="13569" width="1.42578125" style="83" customWidth="1"/>
    <col min="13570" max="13571" width="0.85546875" style="83" customWidth="1"/>
    <col min="13572" max="13572" width="0.7109375" style="83" customWidth="1"/>
    <col min="13573" max="13573" width="0.5703125" style="83" customWidth="1"/>
    <col min="13574" max="13574" width="0.7109375" style="83" customWidth="1"/>
    <col min="13575" max="13575" width="0.85546875" style="83" customWidth="1"/>
    <col min="13576" max="13576" width="0.5703125" style="83" customWidth="1"/>
    <col min="13577" max="13577" width="0.7109375" style="83" customWidth="1"/>
    <col min="13578" max="13578" width="43.5703125" style="83" customWidth="1"/>
    <col min="13579" max="13579" width="8.5703125" style="83" customWidth="1"/>
    <col min="13580" max="13580" width="6.140625" style="83" customWidth="1"/>
    <col min="13581" max="13581" width="6.28515625" style="83" customWidth="1"/>
    <col min="13582" max="13582" width="15.5703125" style="83" customWidth="1"/>
    <col min="13583" max="13583" width="6.7109375" style="83" customWidth="1"/>
    <col min="13584" max="13591" width="0" style="83" hidden="1" customWidth="1"/>
    <col min="13592" max="13594" width="16" style="83" customWidth="1"/>
    <col min="13595" max="13824" width="9.140625" style="83"/>
    <col min="13825" max="13825" width="1.42578125" style="83" customWidth="1"/>
    <col min="13826" max="13827" width="0.85546875" style="83" customWidth="1"/>
    <col min="13828" max="13828" width="0.7109375" style="83" customWidth="1"/>
    <col min="13829" max="13829" width="0.5703125" style="83" customWidth="1"/>
    <col min="13830" max="13830" width="0.7109375" style="83" customWidth="1"/>
    <col min="13831" max="13831" width="0.85546875" style="83" customWidth="1"/>
    <col min="13832" max="13832" width="0.5703125" style="83" customWidth="1"/>
    <col min="13833" max="13833" width="0.7109375" style="83" customWidth="1"/>
    <col min="13834" max="13834" width="43.5703125" style="83" customWidth="1"/>
    <col min="13835" max="13835" width="8.5703125" style="83" customWidth="1"/>
    <col min="13836" max="13836" width="6.140625" style="83" customWidth="1"/>
    <col min="13837" max="13837" width="6.28515625" style="83" customWidth="1"/>
    <col min="13838" max="13838" width="15.5703125" style="83" customWidth="1"/>
    <col min="13839" max="13839" width="6.7109375" style="83" customWidth="1"/>
    <col min="13840" max="13847" width="0" style="83" hidden="1" customWidth="1"/>
    <col min="13848" max="13850" width="16" style="83" customWidth="1"/>
    <col min="13851" max="14080" width="9.140625" style="83"/>
    <col min="14081" max="14081" width="1.42578125" style="83" customWidth="1"/>
    <col min="14082" max="14083" width="0.85546875" style="83" customWidth="1"/>
    <col min="14084" max="14084" width="0.7109375" style="83" customWidth="1"/>
    <col min="14085" max="14085" width="0.5703125" style="83" customWidth="1"/>
    <col min="14086" max="14086" width="0.7109375" style="83" customWidth="1"/>
    <col min="14087" max="14087" width="0.85546875" style="83" customWidth="1"/>
    <col min="14088" max="14088" width="0.5703125" style="83" customWidth="1"/>
    <col min="14089" max="14089" width="0.7109375" style="83" customWidth="1"/>
    <col min="14090" max="14090" width="43.5703125" style="83" customWidth="1"/>
    <col min="14091" max="14091" width="8.5703125" style="83" customWidth="1"/>
    <col min="14092" max="14092" width="6.140625" style="83" customWidth="1"/>
    <col min="14093" max="14093" width="6.28515625" style="83" customWidth="1"/>
    <col min="14094" max="14094" width="15.5703125" style="83" customWidth="1"/>
    <col min="14095" max="14095" width="6.7109375" style="83" customWidth="1"/>
    <col min="14096" max="14103" width="0" style="83" hidden="1" customWidth="1"/>
    <col min="14104" max="14106" width="16" style="83" customWidth="1"/>
    <col min="14107" max="14336" width="9.140625" style="83"/>
    <col min="14337" max="14337" width="1.42578125" style="83" customWidth="1"/>
    <col min="14338" max="14339" width="0.85546875" style="83" customWidth="1"/>
    <col min="14340" max="14340" width="0.7109375" style="83" customWidth="1"/>
    <col min="14341" max="14341" width="0.5703125" style="83" customWidth="1"/>
    <col min="14342" max="14342" width="0.7109375" style="83" customWidth="1"/>
    <col min="14343" max="14343" width="0.85546875" style="83" customWidth="1"/>
    <col min="14344" max="14344" width="0.5703125" style="83" customWidth="1"/>
    <col min="14345" max="14345" width="0.7109375" style="83" customWidth="1"/>
    <col min="14346" max="14346" width="43.5703125" style="83" customWidth="1"/>
    <col min="14347" max="14347" width="8.5703125" style="83" customWidth="1"/>
    <col min="14348" max="14348" width="6.140625" style="83" customWidth="1"/>
    <col min="14349" max="14349" width="6.28515625" style="83" customWidth="1"/>
    <col min="14350" max="14350" width="15.5703125" style="83" customWidth="1"/>
    <col min="14351" max="14351" width="6.7109375" style="83" customWidth="1"/>
    <col min="14352" max="14359" width="0" style="83" hidden="1" customWidth="1"/>
    <col min="14360" max="14362" width="16" style="83" customWidth="1"/>
    <col min="14363" max="14592" width="9.140625" style="83"/>
    <col min="14593" max="14593" width="1.42578125" style="83" customWidth="1"/>
    <col min="14594" max="14595" width="0.85546875" style="83" customWidth="1"/>
    <col min="14596" max="14596" width="0.7109375" style="83" customWidth="1"/>
    <col min="14597" max="14597" width="0.5703125" style="83" customWidth="1"/>
    <col min="14598" max="14598" width="0.7109375" style="83" customWidth="1"/>
    <col min="14599" max="14599" width="0.85546875" style="83" customWidth="1"/>
    <col min="14600" max="14600" width="0.5703125" style="83" customWidth="1"/>
    <col min="14601" max="14601" width="0.7109375" style="83" customWidth="1"/>
    <col min="14602" max="14602" width="43.5703125" style="83" customWidth="1"/>
    <col min="14603" max="14603" width="8.5703125" style="83" customWidth="1"/>
    <col min="14604" max="14604" width="6.140625" style="83" customWidth="1"/>
    <col min="14605" max="14605" width="6.28515625" style="83" customWidth="1"/>
    <col min="14606" max="14606" width="15.5703125" style="83" customWidth="1"/>
    <col min="14607" max="14607" width="6.7109375" style="83" customWidth="1"/>
    <col min="14608" max="14615" width="0" style="83" hidden="1" customWidth="1"/>
    <col min="14616" max="14618" width="16" style="83" customWidth="1"/>
    <col min="14619" max="14848" width="9.140625" style="83"/>
    <col min="14849" max="14849" width="1.42578125" style="83" customWidth="1"/>
    <col min="14850" max="14851" width="0.85546875" style="83" customWidth="1"/>
    <col min="14852" max="14852" width="0.7109375" style="83" customWidth="1"/>
    <col min="14853" max="14853" width="0.5703125" style="83" customWidth="1"/>
    <col min="14854" max="14854" width="0.7109375" style="83" customWidth="1"/>
    <col min="14855" max="14855" width="0.85546875" style="83" customWidth="1"/>
    <col min="14856" max="14856" width="0.5703125" style="83" customWidth="1"/>
    <col min="14857" max="14857" width="0.7109375" style="83" customWidth="1"/>
    <col min="14858" max="14858" width="43.5703125" style="83" customWidth="1"/>
    <col min="14859" max="14859" width="8.5703125" style="83" customWidth="1"/>
    <col min="14860" max="14860" width="6.140625" style="83" customWidth="1"/>
    <col min="14861" max="14861" width="6.28515625" style="83" customWidth="1"/>
    <col min="14862" max="14862" width="15.5703125" style="83" customWidth="1"/>
    <col min="14863" max="14863" width="6.7109375" style="83" customWidth="1"/>
    <col min="14864" max="14871" width="0" style="83" hidden="1" customWidth="1"/>
    <col min="14872" max="14874" width="16" style="83" customWidth="1"/>
    <col min="14875" max="15104" width="9.140625" style="83"/>
    <col min="15105" max="15105" width="1.42578125" style="83" customWidth="1"/>
    <col min="15106" max="15107" width="0.85546875" style="83" customWidth="1"/>
    <col min="15108" max="15108" width="0.7109375" style="83" customWidth="1"/>
    <col min="15109" max="15109" width="0.5703125" style="83" customWidth="1"/>
    <col min="15110" max="15110" width="0.7109375" style="83" customWidth="1"/>
    <col min="15111" max="15111" width="0.85546875" style="83" customWidth="1"/>
    <col min="15112" max="15112" width="0.5703125" style="83" customWidth="1"/>
    <col min="15113" max="15113" width="0.7109375" style="83" customWidth="1"/>
    <col min="15114" max="15114" width="43.5703125" style="83" customWidth="1"/>
    <col min="15115" max="15115" width="8.5703125" style="83" customWidth="1"/>
    <col min="15116" max="15116" width="6.140625" style="83" customWidth="1"/>
    <col min="15117" max="15117" width="6.28515625" style="83" customWidth="1"/>
    <col min="15118" max="15118" width="15.5703125" style="83" customWidth="1"/>
    <col min="15119" max="15119" width="6.7109375" style="83" customWidth="1"/>
    <col min="15120" max="15127" width="0" style="83" hidden="1" customWidth="1"/>
    <col min="15128" max="15130" width="16" style="83" customWidth="1"/>
    <col min="15131" max="15360" width="9.140625" style="83"/>
    <col min="15361" max="15361" width="1.42578125" style="83" customWidth="1"/>
    <col min="15362" max="15363" width="0.85546875" style="83" customWidth="1"/>
    <col min="15364" max="15364" width="0.7109375" style="83" customWidth="1"/>
    <col min="15365" max="15365" width="0.5703125" style="83" customWidth="1"/>
    <col min="15366" max="15366" width="0.7109375" style="83" customWidth="1"/>
    <col min="15367" max="15367" width="0.85546875" style="83" customWidth="1"/>
    <col min="15368" max="15368" width="0.5703125" style="83" customWidth="1"/>
    <col min="15369" max="15369" width="0.7109375" style="83" customWidth="1"/>
    <col min="15370" max="15370" width="43.5703125" style="83" customWidth="1"/>
    <col min="15371" max="15371" width="8.5703125" style="83" customWidth="1"/>
    <col min="15372" max="15372" width="6.140625" style="83" customWidth="1"/>
    <col min="15373" max="15373" width="6.28515625" style="83" customWidth="1"/>
    <col min="15374" max="15374" width="15.5703125" style="83" customWidth="1"/>
    <col min="15375" max="15375" width="6.7109375" style="83" customWidth="1"/>
    <col min="15376" max="15383" width="0" style="83" hidden="1" customWidth="1"/>
    <col min="15384" max="15386" width="16" style="83" customWidth="1"/>
    <col min="15387" max="15616" width="9.140625" style="83"/>
    <col min="15617" max="15617" width="1.42578125" style="83" customWidth="1"/>
    <col min="15618" max="15619" width="0.85546875" style="83" customWidth="1"/>
    <col min="15620" max="15620" width="0.7109375" style="83" customWidth="1"/>
    <col min="15621" max="15621" width="0.5703125" style="83" customWidth="1"/>
    <col min="15622" max="15622" width="0.7109375" style="83" customWidth="1"/>
    <col min="15623" max="15623" width="0.85546875" style="83" customWidth="1"/>
    <col min="15624" max="15624" width="0.5703125" style="83" customWidth="1"/>
    <col min="15625" max="15625" width="0.7109375" style="83" customWidth="1"/>
    <col min="15626" max="15626" width="43.5703125" style="83" customWidth="1"/>
    <col min="15627" max="15627" width="8.5703125" style="83" customWidth="1"/>
    <col min="15628" max="15628" width="6.140625" style="83" customWidth="1"/>
    <col min="15629" max="15629" width="6.28515625" style="83" customWidth="1"/>
    <col min="15630" max="15630" width="15.5703125" style="83" customWidth="1"/>
    <col min="15631" max="15631" width="6.7109375" style="83" customWidth="1"/>
    <col min="15632" max="15639" width="0" style="83" hidden="1" customWidth="1"/>
    <col min="15640" max="15642" width="16" style="83" customWidth="1"/>
    <col min="15643" max="15872" width="9.140625" style="83"/>
    <col min="15873" max="15873" width="1.42578125" style="83" customWidth="1"/>
    <col min="15874" max="15875" width="0.85546875" style="83" customWidth="1"/>
    <col min="15876" max="15876" width="0.7109375" style="83" customWidth="1"/>
    <col min="15877" max="15877" width="0.5703125" style="83" customWidth="1"/>
    <col min="15878" max="15878" width="0.7109375" style="83" customWidth="1"/>
    <col min="15879" max="15879" width="0.85546875" style="83" customWidth="1"/>
    <col min="15880" max="15880" width="0.5703125" style="83" customWidth="1"/>
    <col min="15881" max="15881" width="0.7109375" style="83" customWidth="1"/>
    <col min="15882" max="15882" width="43.5703125" style="83" customWidth="1"/>
    <col min="15883" max="15883" width="8.5703125" style="83" customWidth="1"/>
    <col min="15884" max="15884" width="6.140625" style="83" customWidth="1"/>
    <col min="15885" max="15885" width="6.28515625" style="83" customWidth="1"/>
    <col min="15886" max="15886" width="15.5703125" style="83" customWidth="1"/>
    <col min="15887" max="15887" width="6.7109375" style="83" customWidth="1"/>
    <col min="15888" max="15895" width="0" style="83" hidden="1" customWidth="1"/>
    <col min="15896" max="15898" width="16" style="83" customWidth="1"/>
    <col min="15899" max="16128" width="9.140625" style="83"/>
    <col min="16129" max="16129" width="1.42578125" style="83" customWidth="1"/>
    <col min="16130" max="16131" width="0.85546875" style="83" customWidth="1"/>
    <col min="16132" max="16132" width="0.7109375" style="83" customWidth="1"/>
    <col min="16133" max="16133" width="0.5703125" style="83" customWidth="1"/>
    <col min="16134" max="16134" width="0.7109375" style="83" customWidth="1"/>
    <col min="16135" max="16135" width="0.85546875" style="83" customWidth="1"/>
    <col min="16136" max="16136" width="0.5703125" style="83" customWidth="1"/>
    <col min="16137" max="16137" width="0.7109375" style="83" customWidth="1"/>
    <col min="16138" max="16138" width="43.5703125" style="83" customWidth="1"/>
    <col min="16139" max="16139" width="8.5703125" style="83" customWidth="1"/>
    <col min="16140" max="16140" width="6.140625" style="83" customWidth="1"/>
    <col min="16141" max="16141" width="6.28515625" style="83" customWidth="1"/>
    <col min="16142" max="16142" width="15.5703125" style="83" customWidth="1"/>
    <col min="16143" max="16143" width="6.7109375" style="83" customWidth="1"/>
    <col min="16144" max="16151" width="0" style="83" hidden="1" customWidth="1"/>
    <col min="16152" max="16154" width="16" style="83" customWidth="1"/>
    <col min="16155" max="16384" width="9.140625" style="83"/>
  </cols>
  <sheetData>
    <row r="1" spans="1:26" s="84" customFormat="1" ht="18.75" x14ac:dyDescent="0.3">
      <c r="N1" s="85" t="s">
        <v>215</v>
      </c>
      <c r="O1" s="86"/>
    </row>
    <row r="2" spans="1:26" s="84" customFormat="1" ht="18.75" x14ac:dyDescent="0.3">
      <c r="N2" s="85" t="s">
        <v>46</v>
      </c>
      <c r="O2" s="86"/>
    </row>
    <row r="3" spans="1:26" s="84" customFormat="1" ht="18.75" x14ac:dyDescent="0.3">
      <c r="N3" s="85" t="s">
        <v>47</v>
      </c>
      <c r="O3" s="86"/>
    </row>
    <row r="4" spans="1:26" s="84" customFormat="1" ht="18.600000000000001" customHeight="1" x14ac:dyDescent="0.3">
      <c r="N4" s="87" t="s">
        <v>170</v>
      </c>
      <c r="O4" s="86"/>
    </row>
    <row r="5" spans="1:26" s="84" customFormat="1" ht="8.4499999999999993" customHeight="1" x14ac:dyDescent="0.3">
      <c r="B5" s="88"/>
      <c r="C5" s="88"/>
      <c r="D5" s="88"/>
      <c r="E5" s="88"/>
      <c r="F5" s="88"/>
      <c r="G5" s="88"/>
      <c r="H5" s="88"/>
      <c r="I5" s="88"/>
      <c r="J5" s="89"/>
      <c r="K5" s="90"/>
      <c r="L5" s="90"/>
      <c r="M5" s="90"/>
      <c r="N5" s="91"/>
      <c r="O5" s="91"/>
      <c r="P5" s="90"/>
      <c r="Q5" s="89"/>
      <c r="R5" s="90"/>
      <c r="S5" s="88"/>
      <c r="T5" s="88"/>
      <c r="U5" s="88"/>
      <c r="V5" s="88"/>
      <c r="W5" s="92"/>
      <c r="X5" s="92"/>
    </row>
    <row r="6" spans="1:26" s="84" customFormat="1" ht="20.25" x14ac:dyDescent="0.3">
      <c r="B6" s="208" t="s">
        <v>216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</row>
    <row r="7" spans="1:26" s="84" customFormat="1" ht="18" customHeight="1" thickBot="1" x14ac:dyDescent="0.3">
      <c r="A7" s="94"/>
      <c r="X7" s="84" t="s">
        <v>1</v>
      </c>
      <c r="Y7" s="92"/>
    </row>
    <row r="8" spans="1:26" s="84" customFormat="1" ht="36.75" customHeight="1" x14ac:dyDescent="0.2">
      <c r="A8" s="209"/>
      <c r="B8" s="210" t="s">
        <v>172</v>
      </c>
      <c r="C8" s="211"/>
      <c r="D8" s="211"/>
      <c r="E8" s="211"/>
      <c r="F8" s="211"/>
      <c r="G8" s="211"/>
      <c r="H8" s="211"/>
      <c r="I8" s="211"/>
      <c r="J8" s="211"/>
      <c r="K8" s="212" t="s">
        <v>217</v>
      </c>
      <c r="L8" s="212" t="s">
        <v>173</v>
      </c>
      <c r="M8" s="212" t="s">
        <v>174</v>
      </c>
      <c r="N8" s="213" t="s">
        <v>175</v>
      </c>
      <c r="O8" s="213" t="s">
        <v>176</v>
      </c>
      <c r="P8" s="212" t="s">
        <v>177</v>
      </c>
      <c r="Q8" s="212" t="s">
        <v>178</v>
      </c>
      <c r="R8" s="212" t="s">
        <v>179</v>
      </c>
      <c r="S8" s="212" t="s">
        <v>180</v>
      </c>
      <c r="T8" s="212" t="s">
        <v>181</v>
      </c>
      <c r="U8" s="212" t="s">
        <v>182</v>
      </c>
      <c r="V8" s="212" t="s">
        <v>183</v>
      </c>
      <c r="W8" s="214"/>
      <c r="X8" s="215" t="s">
        <v>50</v>
      </c>
      <c r="Y8" s="215" t="s">
        <v>102</v>
      </c>
      <c r="Z8" s="215" t="s">
        <v>138</v>
      </c>
    </row>
    <row r="9" spans="1:26" s="84" customFormat="1" ht="20.25" customHeight="1" x14ac:dyDescent="0.25">
      <c r="A9" s="135"/>
      <c r="B9" s="104" t="s">
        <v>218</v>
      </c>
      <c r="C9" s="105"/>
      <c r="D9" s="105"/>
      <c r="E9" s="105"/>
      <c r="F9" s="105"/>
      <c r="G9" s="105"/>
      <c r="H9" s="105"/>
      <c r="I9" s="105"/>
      <c r="J9" s="105"/>
      <c r="K9" s="109">
        <v>121</v>
      </c>
      <c r="L9" s="106">
        <v>0</v>
      </c>
      <c r="M9" s="106">
        <v>0</v>
      </c>
      <c r="N9" s="107">
        <v>0</v>
      </c>
      <c r="O9" s="108">
        <v>0</v>
      </c>
      <c r="P9" s="124"/>
      <c r="Q9" s="125">
        <v>0</v>
      </c>
      <c r="R9" s="111"/>
      <c r="S9" s="111"/>
      <c r="T9" s="111"/>
      <c r="U9" s="111"/>
      <c r="V9" s="126">
        <v>0</v>
      </c>
      <c r="W9" s="127">
        <v>0</v>
      </c>
      <c r="X9" s="114">
        <f>X10+X42+X52+X59+X66+X73+X86</f>
        <v>4568444.16</v>
      </c>
      <c r="Y9" s="114">
        <f>Y10+Y42+Y52+Y59+Y66+Y73+Y86</f>
        <v>3665600</v>
      </c>
      <c r="Z9" s="114">
        <f>Z10+Z42+Z52+Z59+Z66+Z73+Z86</f>
        <v>3865700</v>
      </c>
    </row>
    <row r="10" spans="1:26" s="84" customFormat="1" ht="19.5" customHeight="1" x14ac:dyDescent="0.25">
      <c r="A10" s="135"/>
      <c r="B10" s="104" t="s">
        <v>184</v>
      </c>
      <c r="C10" s="105"/>
      <c r="D10" s="105"/>
      <c r="E10" s="105"/>
      <c r="F10" s="105"/>
      <c r="G10" s="105"/>
      <c r="H10" s="105"/>
      <c r="I10" s="105"/>
      <c r="J10" s="105"/>
      <c r="K10" s="109">
        <v>121</v>
      </c>
      <c r="L10" s="106">
        <v>1</v>
      </c>
      <c r="M10" s="106">
        <v>0</v>
      </c>
      <c r="N10" s="107">
        <v>0</v>
      </c>
      <c r="O10" s="108">
        <v>0</v>
      </c>
      <c r="P10" s="124"/>
      <c r="Q10" s="125">
        <v>0</v>
      </c>
      <c r="R10" s="111"/>
      <c r="S10" s="111"/>
      <c r="T10" s="111"/>
      <c r="U10" s="111"/>
      <c r="V10" s="126">
        <v>0</v>
      </c>
      <c r="W10" s="127">
        <v>0</v>
      </c>
      <c r="X10" s="114">
        <f>X11+X18+X31+X36</f>
        <v>1594632</v>
      </c>
      <c r="Y10" s="114">
        <f>Y11+Y18+Y31+Y36</f>
        <v>1501900</v>
      </c>
      <c r="Z10" s="114">
        <f>Z11+Z18+Z31+Z36</f>
        <v>1431400</v>
      </c>
    </row>
    <row r="11" spans="1:26" s="84" customFormat="1" ht="49.5" customHeight="1" x14ac:dyDescent="0.25">
      <c r="A11" s="135"/>
      <c r="B11" s="115" t="s">
        <v>103</v>
      </c>
      <c r="C11" s="116"/>
      <c r="D11" s="116"/>
      <c r="E11" s="116"/>
      <c r="F11" s="116"/>
      <c r="G11" s="116"/>
      <c r="H11" s="116"/>
      <c r="I11" s="116"/>
      <c r="J11" s="117"/>
      <c r="K11" s="109">
        <v>121</v>
      </c>
      <c r="L11" s="106">
        <v>1</v>
      </c>
      <c r="M11" s="106">
        <v>2</v>
      </c>
      <c r="N11" s="107">
        <v>0</v>
      </c>
      <c r="O11" s="108">
        <v>0</v>
      </c>
      <c r="P11" s="124"/>
      <c r="Q11" s="125">
        <v>0</v>
      </c>
      <c r="R11" s="111"/>
      <c r="S11" s="111"/>
      <c r="T11" s="111"/>
      <c r="U11" s="111"/>
      <c r="V11" s="126">
        <v>0</v>
      </c>
      <c r="W11" s="127">
        <v>0</v>
      </c>
      <c r="X11" s="114">
        <f t="shared" ref="X11:Z14" si="0">X12</f>
        <v>526400</v>
      </c>
      <c r="Y11" s="114">
        <f t="shared" si="0"/>
        <v>536400</v>
      </c>
      <c r="Z11" s="114">
        <f t="shared" si="0"/>
        <v>536400</v>
      </c>
    </row>
    <row r="12" spans="1:26" s="84" customFormat="1" ht="78.75" customHeight="1" x14ac:dyDescent="0.25">
      <c r="A12" s="135"/>
      <c r="B12" s="216" t="s">
        <v>185</v>
      </c>
      <c r="C12" s="217"/>
      <c r="D12" s="217"/>
      <c r="E12" s="217"/>
      <c r="F12" s="217"/>
      <c r="G12" s="217"/>
      <c r="H12" s="217"/>
      <c r="I12" s="217"/>
      <c r="J12" s="218"/>
      <c r="K12" s="124">
        <v>121</v>
      </c>
      <c r="L12" s="121">
        <v>0</v>
      </c>
      <c r="M12" s="121">
        <v>0</v>
      </c>
      <c r="N12" s="122">
        <v>5200000000</v>
      </c>
      <c r="O12" s="123">
        <v>0</v>
      </c>
      <c r="P12" s="124"/>
      <c r="Q12" s="125"/>
      <c r="R12" s="126"/>
      <c r="S12" s="126"/>
      <c r="T12" s="126"/>
      <c r="U12" s="126"/>
      <c r="V12" s="126"/>
      <c r="W12" s="127"/>
      <c r="X12" s="128">
        <f t="shared" si="0"/>
        <v>526400</v>
      </c>
      <c r="Y12" s="128">
        <f t="shared" si="0"/>
        <v>536400</v>
      </c>
      <c r="Z12" s="128">
        <f t="shared" si="0"/>
        <v>536400</v>
      </c>
    </row>
    <row r="13" spans="1:26" s="84" customFormat="1" ht="66.75" customHeight="1" x14ac:dyDescent="0.25">
      <c r="A13" s="135"/>
      <c r="B13" s="216" t="s">
        <v>186</v>
      </c>
      <c r="C13" s="217"/>
      <c r="D13" s="217"/>
      <c r="E13" s="217"/>
      <c r="F13" s="217"/>
      <c r="G13" s="217"/>
      <c r="H13" s="217"/>
      <c r="I13" s="217"/>
      <c r="J13" s="218"/>
      <c r="K13" s="124">
        <v>121</v>
      </c>
      <c r="L13" s="121">
        <v>1</v>
      </c>
      <c r="M13" s="121">
        <v>0</v>
      </c>
      <c r="N13" s="122">
        <v>5210000000</v>
      </c>
      <c r="O13" s="123">
        <v>0</v>
      </c>
      <c r="P13" s="124"/>
      <c r="Q13" s="125"/>
      <c r="R13" s="126"/>
      <c r="S13" s="126"/>
      <c r="T13" s="126"/>
      <c r="U13" s="126"/>
      <c r="V13" s="126"/>
      <c r="W13" s="127"/>
      <c r="X13" s="128">
        <f t="shared" si="0"/>
        <v>526400</v>
      </c>
      <c r="Y13" s="128">
        <f t="shared" si="0"/>
        <v>536400</v>
      </c>
      <c r="Z13" s="128">
        <f t="shared" si="0"/>
        <v>536400</v>
      </c>
    </row>
    <row r="14" spans="1:26" s="84" customFormat="1" ht="22.15" customHeight="1" x14ac:dyDescent="0.25">
      <c r="A14" s="135"/>
      <c r="B14" s="118" t="s">
        <v>187</v>
      </c>
      <c r="C14" s="119"/>
      <c r="D14" s="119"/>
      <c r="E14" s="119"/>
      <c r="F14" s="119"/>
      <c r="G14" s="119"/>
      <c r="H14" s="119"/>
      <c r="I14" s="119"/>
      <c r="J14" s="120"/>
      <c r="K14" s="124">
        <v>121</v>
      </c>
      <c r="L14" s="121">
        <v>1</v>
      </c>
      <c r="M14" s="121">
        <v>2</v>
      </c>
      <c r="N14" s="122">
        <v>5210010010</v>
      </c>
      <c r="O14" s="123">
        <v>0</v>
      </c>
      <c r="P14" s="124"/>
      <c r="Q14" s="125">
        <v>0</v>
      </c>
      <c r="R14" s="129"/>
      <c r="S14" s="129"/>
      <c r="T14" s="129"/>
      <c r="U14" s="129"/>
      <c r="V14" s="126">
        <v>0</v>
      </c>
      <c r="W14" s="127">
        <v>0</v>
      </c>
      <c r="X14" s="128">
        <f t="shared" si="0"/>
        <v>526400</v>
      </c>
      <c r="Y14" s="128">
        <f t="shared" si="0"/>
        <v>536400</v>
      </c>
      <c r="Z14" s="128">
        <f t="shared" si="0"/>
        <v>536400</v>
      </c>
    </row>
    <row r="15" spans="1:26" s="84" customFormat="1" ht="30" customHeight="1" x14ac:dyDescent="0.25">
      <c r="A15" s="135"/>
      <c r="B15" s="118" t="s">
        <v>188</v>
      </c>
      <c r="C15" s="119"/>
      <c r="D15" s="119"/>
      <c r="E15" s="119"/>
      <c r="F15" s="119"/>
      <c r="G15" s="119"/>
      <c r="H15" s="119"/>
      <c r="I15" s="119"/>
      <c r="J15" s="120"/>
      <c r="K15" s="124">
        <v>121</v>
      </c>
      <c r="L15" s="121">
        <v>1</v>
      </c>
      <c r="M15" s="121">
        <v>2</v>
      </c>
      <c r="N15" s="122">
        <v>5210010010</v>
      </c>
      <c r="O15" s="123">
        <v>120</v>
      </c>
      <c r="P15" s="124"/>
      <c r="Q15" s="125"/>
      <c r="R15" s="126"/>
      <c r="S15" s="126"/>
      <c r="T15" s="126"/>
      <c r="U15" s="126"/>
      <c r="V15" s="126"/>
      <c r="W15" s="127"/>
      <c r="X15" s="128">
        <f>X16+X17</f>
        <v>526400</v>
      </c>
      <c r="Y15" s="128">
        <f>Y16+Y17</f>
        <v>536400</v>
      </c>
      <c r="Z15" s="128">
        <f>Z16+Z17</f>
        <v>536400</v>
      </c>
    </row>
    <row r="16" spans="1:26" s="84" customFormat="1" ht="33" customHeight="1" x14ac:dyDescent="0.25">
      <c r="A16" s="135"/>
      <c r="B16" s="118" t="s">
        <v>219</v>
      </c>
      <c r="C16" s="119"/>
      <c r="D16" s="119"/>
      <c r="E16" s="119"/>
      <c r="F16" s="119"/>
      <c r="G16" s="119"/>
      <c r="H16" s="119"/>
      <c r="I16" s="119"/>
      <c r="J16" s="120"/>
      <c r="K16" s="124">
        <v>121</v>
      </c>
      <c r="L16" s="121">
        <v>1</v>
      </c>
      <c r="M16" s="121">
        <v>2</v>
      </c>
      <c r="N16" s="122">
        <v>5210010010</v>
      </c>
      <c r="O16" s="123" t="s">
        <v>220</v>
      </c>
      <c r="P16" s="124"/>
      <c r="Q16" s="125">
        <v>10000</v>
      </c>
      <c r="R16" s="129"/>
      <c r="S16" s="129"/>
      <c r="T16" s="129"/>
      <c r="U16" s="129"/>
      <c r="V16" s="126">
        <v>0</v>
      </c>
      <c r="W16" s="127">
        <v>0</v>
      </c>
      <c r="X16" s="128">
        <v>402000</v>
      </c>
      <c r="Y16" s="128">
        <v>412000</v>
      </c>
      <c r="Z16" s="128">
        <v>412000</v>
      </c>
    </row>
    <row r="17" spans="1:26" s="84" customFormat="1" ht="64.5" customHeight="1" x14ac:dyDescent="0.25">
      <c r="A17" s="135"/>
      <c r="B17" s="118" t="s">
        <v>221</v>
      </c>
      <c r="C17" s="119"/>
      <c r="D17" s="119"/>
      <c r="E17" s="119"/>
      <c r="F17" s="119"/>
      <c r="G17" s="119"/>
      <c r="H17" s="119"/>
      <c r="I17" s="119"/>
      <c r="J17" s="120"/>
      <c r="K17" s="124">
        <v>121</v>
      </c>
      <c r="L17" s="121">
        <v>1</v>
      </c>
      <c r="M17" s="121">
        <v>2</v>
      </c>
      <c r="N17" s="122">
        <v>5210010010</v>
      </c>
      <c r="O17" s="123">
        <v>129</v>
      </c>
      <c r="P17" s="124"/>
      <c r="Q17" s="125"/>
      <c r="R17" s="126"/>
      <c r="S17" s="126"/>
      <c r="T17" s="126"/>
      <c r="U17" s="126"/>
      <c r="V17" s="126"/>
      <c r="W17" s="127"/>
      <c r="X17" s="128">
        <v>124400</v>
      </c>
      <c r="Y17" s="128">
        <v>124400</v>
      </c>
      <c r="Z17" s="128">
        <v>124400</v>
      </c>
    </row>
    <row r="18" spans="1:26" s="84" customFormat="1" ht="82.5" customHeight="1" x14ac:dyDescent="0.25">
      <c r="A18" s="135"/>
      <c r="B18" s="115" t="s">
        <v>111</v>
      </c>
      <c r="C18" s="116"/>
      <c r="D18" s="116"/>
      <c r="E18" s="116"/>
      <c r="F18" s="116"/>
      <c r="G18" s="116"/>
      <c r="H18" s="116"/>
      <c r="I18" s="116"/>
      <c r="J18" s="117"/>
      <c r="K18" s="109">
        <v>121</v>
      </c>
      <c r="L18" s="106">
        <v>1</v>
      </c>
      <c r="M18" s="106">
        <v>4</v>
      </c>
      <c r="N18" s="107">
        <v>0</v>
      </c>
      <c r="O18" s="108">
        <v>0</v>
      </c>
      <c r="P18" s="109"/>
      <c r="Q18" s="110"/>
      <c r="R18" s="112"/>
      <c r="S18" s="112"/>
      <c r="T18" s="112"/>
      <c r="U18" s="112"/>
      <c r="V18" s="112"/>
      <c r="W18" s="113"/>
      <c r="X18" s="114">
        <f t="shared" ref="X18:Z20" si="1">X19</f>
        <v>1054750</v>
      </c>
      <c r="Y18" s="114">
        <f t="shared" si="1"/>
        <v>952650</v>
      </c>
      <c r="Z18" s="114">
        <f t="shared" si="1"/>
        <v>882150</v>
      </c>
    </row>
    <row r="19" spans="1:26" s="84" customFormat="1" ht="84" customHeight="1" x14ac:dyDescent="0.25">
      <c r="A19" s="135"/>
      <c r="B19" s="118" t="s">
        <v>185</v>
      </c>
      <c r="C19" s="119"/>
      <c r="D19" s="119"/>
      <c r="E19" s="119"/>
      <c r="F19" s="119"/>
      <c r="G19" s="119"/>
      <c r="H19" s="119"/>
      <c r="I19" s="119"/>
      <c r="J19" s="120"/>
      <c r="K19" s="124">
        <v>121</v>
      </c>
      <c r="L19" s="121">
        <v>1</v>
      </c>
      <c r="M19" s="121">
        <v>4</v>
      </c>
      <c r="N19" s="122">
        <v>5200000000</v>
      </c>
      <c r="O19" s="123">
        <v>0</v>
      </c>
      <c r="P19" s="124"/>
      <c r="Q19" s="125"/>
      <c r="R19" s="126"/>
      <c r="S19" s="126"/>
      <c r="T19" s="126"/>
      <c r="U19" s="126"/>
      <c r="V19" s="126"/>
      <c r="W19" s="127"/>
      <c r="X19" s="128">
        <f t="shared" si="1"/>
        <v>1054750</v>
      </c>
      <c r="Y19" s="128">
        <f t="shared" si="1"/>
        <v>952650</v>
      </c>
      <c r="Z19" s="128">
        <f t="shared" si="1"/>
        <v>882150</v>
      </c>
    </row>
    <row r="20" spans="1:26" s="84" customFormat="1" ht="70.5" customHeight="1" x14ac:dyDescent="0.25">
      <c r="A20" s="135"/>
      <c r="B20" s="118" t="s">
        <v>186</v>
      </c>
      <c r="C20" s="119"/>
      <c r="D20" s="119"/>
      <c r="E20" s="119"/>
      <c r="F20" s="119"/>
      <c r="G20" s="119"/>
      <c r="H20" s="119"/>
      <c r="I20" s="119"/>
      <c r="J20" s="120"/>
      <c r="K20" s="124">
        <v>121</v>
      </c>
      <c r="L20" s="121">
        <v>1</v>
      </c>
      <c r="M20" s="121">
        <v>4</v>
      </c>
      <c r="N20" s="122">
        <v>5210000000</v>
      </c>
      <c r="O20" s="123">
        <v>0</v>
      </c>
      <c r="P20" s="124"/>
      <c r="Q20" s="125"/>
      <c r="R20" s="126"/>
      <c r="S20" s="126"/>
      <c r="T20" s="126"/>
      <c r="U20" s="126"/>
      <c r="V20" s="126"/>
      <c r="W20" s="127"/>
      <c r="X20" s="128">
        <f t="shared" si="1"/>
        <v>1054750</v>
      </c>
      <c r="Y20" s="128">
        <f t="shared" si="1"/>
        <v>952650</v>
      </c>
      <c r="Z20" s="128">
        <f t="shared" si="1"/>
        <v>882150</v>
      </c>
    </row>
    <row r="21" spans="1:26" s="84" customFormat="1" ht="35.25" customHeight="1" x14ac:dyDescent="0.25">
      <c r="A21" s="135"/>
      <c r="B21" s="118" t="s">
        <v>189</v>
      </c>
      <c r="C21" s="119"/>
      <c r="D21" s="119"/>
      <c r="E21" s="119"/>
      <c r="F21" s="119"/>
      <c r="G21" s="119"/>
      <c r="H21" s="119"/>
      <c r="I21" s="119"/>
      <c r="J21" s="120"/>
      <c r="K21" s="124">
        <v>121</v>
      </c>
      <c r="L21" s="121">
        <v>1</v>
      </c>
      <c r="M21" s="121">
        <v>4</v>
      </c>
      <c r="N21" s="122">
        <v>5210010020</v>
      </c>
      <c r="O21" s="123">
        <v>0</v>
      </c>
      <c r="P21" s="124"/>
      <c r="Q21" s="125">
        <v>0</v>
      </c>
      <c r="R21" s="129"/>
      <c r="S21" s="129"/>
      <c r="T21" s="129"/>
      <c r="U21" s="129"/>
      <c r="V21" s="126">
        <v>0</v>
      </c>
      <c r="W21" s="127">
        <v>0</v>
      </c>
      <c r="X21" s="128">
        <f>X22+X26+X28+X29</f>
        <v>1054750</v>
      </c>
      <c r="Y21" s="128">
        <f>Y22+Y26+Y28+Y29</f>
        <v>952650</v>
      </c>
      <c r="Z21" s="128">
        <f>Z22+Z26+Z28+Z29</f>
        <v>882150</v>
      </c>
    </row>
    <row r="22" spans="1:26" s="84" customFormat="1" ht="38.25" customHeight="1" x14ac:dyDescent="0.25">
      <c r="A22" s="135"/>
      <c r="B22" s="118" t="s">
        <v>188</v>
      </c>
      <c r="C22" s="119"/>
      <c r="D22" s="119"/>
      <c r="E22" s="119"/>
      <c r="F22" s="119"/>
      <c r="G22" s="119"/>
      <c r="H22" s="119"/>
      <c r="I22" s="119"/>
      <c r="J22" s="120"/>
      <c r="K22" s="124">
        <v>121</v>
      </c>
      <c r="L22" s="121">
        <v>1</v>
      </c>
      <c r="M22" s="121">
        <v>4</v>
      </c>
      <c r="N22" s="122">
        <v>5210010020</v>
      </c>
      <c r="O22" s="123">
        <v>120</v>
      </c>
      <c r="P22" s="124"/>
      <c r="Q22" s="125">
        <v>10000</v>
      </c>
      <c r="R22" s="129"/>
      <c r="S22" s="129"/>
      <c r="T22" s="129"/>
      <c r="U22" s="129"/>
      <c r="V22" s="126">
        <v>0</v>
      </c>
      <c r="W22" s="127">
        <v>0</v>
      </c>
      <c r="X22" s="128">
        <f>X23+X24+X25</f>
        <v>733670.6</v>
      </c>
      <c r="Y22" s="128">
        <f>Y23+Y25</f>
        <v>850000</v>
      </c>
      <c r="Z22" s="128">
        <f>Z23+Z25</f>
        <v>850000</v>
      </c>
    </row>
    <row r="23" spans="1:26" s="84" customFormat="1" ht="36" customHeight="1" x14ac:dyDescent="0.25">
      <c r="A23" s="135"/>
      <c r="B23" s="118" t="s">
        <v>219</v>
      </c>
      <c r="C23" s="119"/>
      <c r="D23" s="119"/>
      <c r="E23" s="119"/>
      <c r="F23" s="119"/>
      <c r="G23" s="119"/>
      <c r="H23" s="119"/>
      <c r="I23" s="119"/>
      <c r="J23" s="120"/>
      <c r="K23" s="124">
        <v>121</v>
      </c>
      <c r="L23" s="121">
        <v>1</v>
      </c>
      <c r="M23" s="121">
        <v>4</v>
      </c>
      <c r="N23" s="122">
        <v>5210010020</v>
      </c>
      <c r="O23" s="123">
        <v>121</v>
      </c>
      <c r="P23" s="124"/>
      <c r="Q23" s="125"/>
      <c r="R23" s="126"/>
      <c r="S23" s="126"/>
      <c r="T23" s="126"/>
      <c r="U23" s="126"/>
      <c r="V23" s="126"/>
      <c r="W23" s="127"/>
      <c r="X23" s="128">
        <v>532800</v>
      </c>
      <c r="Y23" s="128">
        <v>652800</v>
      </c>
      <c r="Z23" s="128">
        <v>652800</v>
      </c>
    </row>
    <row r="24" spans="1:26" s="84" customFormat="1" ht="48" customHeight="1" x14ac:dyDescent="0.25">
      <c r="A24" s="135"/>
      <c r="B24" s="118" t="s">
        <v>222</v>
      </c>
      <c r="C24" s="119"/>
      <c r="D24" s="119"/>
      <c r="E24" s="119"/>
      <c r="F24" s="119"/>
      <c r="G24" s="119"/>
      <c r="H24" s="119"/>
      <c r="I24" s="119"/>
      <c r="J24" s="120"/>
      <c r="K24" s="124">
        <v>121</v>
      </c>
      <c r="L24" s="121">
        <v>1</v>
      </c>
      <c r="M24" s="121">
        <v>4</v>
      </c>
      <c r="N24" s="122">
        <v>5210010020</v>
      </c>
      <c r="O24" s="123">
        <v>122</v>
      </c>
      <c r="P24" s="124"/>
      <c r="Q24" s="125"/>
      <c r="R24" s="126"/>
      <c r="S24" s="126"/>
      <c r="T24" s="126"/>
      <c r="U24" s="126"/>
      <c r="V24" s="126"/>
      <c r="W24" s="127"/>
      <c r="X24" s="128">
        <v>23670.6</v>
      </c>
      <c r="Y24" s="128">
        <v>0</v>
      </c>
      <c r="Z24" s="128">
        <v>0</v>
      </c>
    </row>
    <row r="25" spans="1:26" s="84" customFormat="1" ht="63" customHeight="1" x14ac:dyDescent="0.25">
      <c r="A25" s="135"/>
      <c r="B25" s="118" t="s">
        <v>221</v>
      </c>
      <c r="C25" s="119"/>
      <c r="D25" s="119"/>
      <c r="E25" s="119"/>
      <c r="F25" s="119"/>
      <c r="G25" s="119"/>
      <c r="H25" s="119"/>
      <c r="I25" s="119"/>
      <c r="J25" s="120"/>
      <c r="K25" s="124">
        <v>121</v>
      </c>
      <c r="L25" s="121">
        <v>1</v>
      </c>
      <c r="M25" s="121">
        <v>4</v>
      </c>
      <c r="N25" s="122">
        <v>5210010020</v>
      </c>
      <c r="O25" s="123">
        <v>129</v>
      </c>
      <c r="P25" s="124"/>
      <c r="Q25" s="125"/>
      <c r="R25" s="126"/>
      <c r="S25" s="126"/>
      <c r="T25" s="126"/>
      <c r="U25" s="126"/>
      <c r="V25" s="126"/>
      <c r="W25" s="127"/>
      <c r="X25" s="128">
        <v>177200</v>
      </c>
      <c r="Y25" s="128">
        <v>197200</v>
      </c>
      <c r="Z25" s="128">
        <v>197200</v>
      </c>
    </row>
    <row r="26" spans="1:26" s="84" customFormat="1" ht="48" customHeight="1" x14ac:dyDescent="0.25">
      <c r="A26" s="135"/>
      <c r="B26" s="118" t="s">
        <v>223</v>
      </c>
      <c r="C26" s="119"/>
      <c r="D26" s="119"/>
      <c r="E26" s="119"/>
      <c r="F26" s="119"/>
      <c r="G26" s="119"/>
      <c r="H26" s="119"/>
      <c r="I26" s="119"/>
      <c r="J26" s="120"/>
      <c r="K26" s="124">
        <v>121</v>
      </c>
      <c r="L26" s="121">
        <v>1</v>
      </c>
      <c r="M26" s="121">
        <v>4</v>
      </c>
      <c r="N26" s="122">
        <v>5210010020</v>
      </c>
      <c r="O26" s="123">
        <v>240</v>
      </c>
      <c r="P26" s="124"/>
      <c r="Q26" s="125"/>
      <c r="R26" s="126"/>
      <c r="S26" s="126"/>
      <c r="T26" s="126"/>
      <c r="U26" s="126"/>
      <c r="V26" s="126"/>
      <c r="W26" s="127"/>
      <c r="X26" s="128">
        <f>X27</f>
        <v>307889.40000000002</v>
      </c>
      <c r="Y26" s="128">
        <f>Y27</f>
        <v>89460</v>
      </c>
      <c r="Z26" s="128">
        <f>Z27</f>
        <v>18960</v>
      </c>
    </row>
    <row r="27" spans="1:26" s="84" customFormat="1" ht="48.75" customHeight="1" x14ac:dyDescent="0.25">
      <c r="A27" s="135"/>
      <c r="B27" s="118" t="s">
        <v>224</v>
      </c>
      <c r="C27" s="119"/>
      <c r="D27" s="119"/>
      <c r="E27" s="119"/>
      <c r="F27" s="119"/>
      <c r="G27" s="119"/>
      <c r="H27" s="119"/>
      <c r="I27" s="119"/>
      <c r="J27" s="120"/>
      <c r="K27" s="124">
        <v>121</v>
      </c>
      <c r="L27" s="121">
        <v>1</v>
      </c>
      <c r="M27" s="121">
        <v>4</v>
      </c>
      <c r="N27" s="122">
        <v>5210010020</v>
      </c>
      <c r="O27" s="123" t="s">
        <v>225</v>
      </c>
      <c r="P27" s="124"/>
      <c r="Q27" s="125">
        <v>10000</v>
      </c>
      <c r="R27" s="129"/>
      <c r="S27" s="129"/>
      <c r="T27" s="129"/>
      <c r="U27" s="129"/>
      <c r="V27" s="126">
        <v>0</v>
      </c>
      <c r="W27" s="127">
        <v>0</v>
      </c>
      <c r="X27" s="128">
        <v>307889.40000000002</v>
      </c>
      <c r="Y27" s="128">
        <v>89460</v>
      </c>
      <c r="Z27" s="128">
        <v>18960</v>
      </c>
    </row>
    <row r="28" spans="1:26" s="84" customFormat="1" ht="22.15" customHeight="1" x14ac:dyDescent="0.25">
      <c r="A28" s="135"/>
      <c r="B28" s="118" t="s">
        <v>191</v>
      </c>
      <c r="C28" s="119"/>
      <c r="D28" s="119"/>
      <c r="E28" s="119"/>
      <c r="F28" s="119"/>
      <c r="G28" s="119"/>
      <c r="H28" s="119"/>
      <c r="I28" s="119"/>
      <c r="J28" s="120"/>
      <c r="K28" s="124">
        <v>121</v>
      </c>
      <c r="L28" s="121">
        <v>1</v>
      </c>
      <c r="M28" s="121">
        <v>4</v>
      </c>
      <c r="N28" s="122">
        <v>5210010020</v>
      </c>
      <c r="O28" s="123" t="s">
        <v>192</v>
      </c>
      <c r="P28" s="124"/>
      <c r="Q28" s="125">
        <v>10000</v>
      </c>
      <c r="R28" s="129"/>
      <c r="S28" s="129"/>
      <c r="T28" s="129"/>
      <c r="U28" s="129"/>
      <c r="V28" s="126">
        <v>0</v>
      </c>
      <c r="W28" s="127">
        <v>0</v>
      </c>
      <c r="X28" s="128">
        <v>12190</v>
      </c>
      <c r="Y28" s="128">
        <v>12190</v>
      </c>
      <c r="Z28" s="128">
        <v>12190</v>
      </c>
    </row>
    <row r="29" spans="1:26" s="84" customFormat="1" ht="21" customHeight="1" x14ac:dyDescent="0.25">
      <c r="A29" s="135"/>
      <c r="B29" s="118" t="s">
        <v>193</v>
      </c>
      <c r="C29" s="119"/>
      <c r="D29" s="119"/>
      <c r="E29" s="119"/>
      <c r="F29" s="119"/>
      <c r="G29" s="119"/>
      <c r="H29" s="119"/>
      <c r="I29" s="119"/>
      <c r="J29" s="120"/>
      <c r="K29" s="124">
        <v>121</v>
      </c>
      <c r="L29" s="121">
        <v>1</v>
      </c>
      <c r="M29" s="121">
        <v>4</v>
      </c>
      <c r="N29" s="122">
        <v>5210010020</v>
      </c>
      <c r="O29" s="123">
        <v>850</v>
      </c>
      <c r="P29" s="124"/>
      <c r="Q29" s="125">
        <v>10000</v>
      </c>
      <c r="R29" s="129"/>
      <c r="S29" s="129"/>
      <c r="T29" s="129"/>
      <c r="U29" s="129"/>
      <c r="V29" s="126">
        <v>0</v>
      </c>
      <c r="W29" s="127">
        <v>0</v>
      </c>
      <c r="X29" s="128">
        <f>X30</f>
        <v>1000</v>
      </c>
      <c r="Y29" s="128">
        <f>Y30</f>
        <v>1000</v>
      </c>
      <c r="Z29" s="128">
        <f>Z30</f>
        <v>1000</v>
      </c>
    </row>
    <row r="30" spans="1:26" s="84" customFormat="1" ht="20.25" customHeight="1" x14ac:dyDescent="0.25">
      <c r="A30" s="135"/>
      <c r="B30" s="118" t="s">
        <v>226</v>
      </c>
      <c r="C30" s="119"/>
      <c r="D30" s="119"/>
      <c r="E30" s="119"/>
      <c r="F30" s="119"/>
      <c r="G30" s="119"/>
      <c r="H30" s="119"/>
      <c r="I30" s="119"/>
      <c r="J30" s="120"/>
      <c r="K30" s="124">
        <v>121</v>
      </c>
      <c r="L30" s="121">
        <v>1</v>
      </c>
      <c r="M30" s="121">
        <v>4</v>
      </c>
      <c r="N30" s="122">
        <v>5210010020</v>
      </c>
      <c r="O30" s="123">
        <v>853</v>
      </c>
      <c r="P30" s="124"/>
      <c r="Q30" s="125">
        <v>10000</v>
      </c>
      <c r="R30" s="129"/>
      <c r="S30" s="129"/>
      <c r="T30" s="129"/>
      <c r="U30" s="129"/>
      <c r="V30" s="126">
        <v>0</v>
      </c>
      <c r="W30" s="127">
        <v>0</v>
      </c>
      <c r="X30" s="128">
        <v>1000</v>
      </c>
      <c r="Y30" s="128">
        <v>1000</v>
      </c>
      <c r="Z30" s="128">
        <v>1000</v>
      </c>
    </row>
    <row r="31" spans="1:26" s="134" customFormat="1" ht="51" customHeight="1" x14ac:dyDescent="0.25">
      <c r="A31" s="149"/>
      <c r="B31" s="137" t="s">
        <v>133</v>
      </c>
      <c r="C31" s="138"/>
      <c r="D31" s="138"/>
      <c r="E31" s="138"/>
      <c r="F31" s="138"/>
      <c r="G31" s="138"/>
      <c r="H31" s="138"/>
      <c r="I31" s="138"/>
      <c r="J31" s="139"/>
      <c r="K31" s="156">
        <v>121</v>
      </c>
      <c r="L31" s="140">
        <v>1</v>
      </c>
      <c r="M31" s="140">
        <v>6</v>
      </c>
      <c r="N31" s="141">
        <v>0</v>
      </c>
      <c r="O31" s="142">
        <v>0</v>
      </c>
      <c r="P31" s="143"/>
      <c r="Q31" s="144"/>
      <c r="R31" s="145"/>
      <c r="S31" s="145"/>
      <c r="T31" s="145"/>
      <c r="U31" s="145"/>
      <c r="V31" s="145"/>
      <c r="W31" s="146"/>
      <c r="X31" s="133">
        <f t="shared" ref="X31:Z34" si="2">X32</f>
        <v>12850</v>
      </c>
      <c r="Y31" s="133">
        <f t="shared" si="2"/>
        <v>12850</v>
      </c>
      <c r="Z31" s="133">
        <f t="shared" si="2"/>
        <v>12850</v>
      </c>
    </row>
    <row r="32" spans="1:26" s="134" customFormat="1" ht="81.75" customHeight="1" x14ac:dyDescent="0.25">
      <c r="A32" s="149"/>
      <c r="B32" s="150" t="s">
        <v>185</v>
      </c>
      <c r="C32" s="151"/>
      <c r="D32" s="151"/>
      <c r="E32" s="151"/>
      <c r="F32" s="151"/>
      <c r="G32" s="151"/>
      <c r="H32" s="151"/>
      <c r="I32" s="151"/>
      <c r="J32" s="152"/>
      <c r="K32" s="156">
        <v>121</v>
      </c>
      <c r="L32" s="153">
        <v>1</v>
      </c>
      <c r="M32" s="153">
        <v>6</v>
      </c>
      <c r="N32" s="154">
        <v>5200000000</v>
      </c>
      <c r="O32" s="155">
        <v>0</v>
      </c>
      <c r="P32" s="156"/>
      <c r="Q32" s="157"/>
      <c r="R32" s="158"/>
      <c r="S32" s="158"/>
      <c r="T32" s="158"/>
      <c r="U32" s="158"/>
      <c r="V32" s="158"/>
      <c r="W32" s="159"/>
      <c r="X32" s="160">
        <f t="shared" si="2"/>
        <v>12850</v>
      </c>
      <c r="Y32" s="160">
        <f t="shared" si="2"/>
        <v>12850</v>
      </c>
      <c r="Z32" s="160">
        <f t="shared" si="2"/>
        <v>12850</v>
      </c>
    </row>
    <row r="33" spans="1:26" s="134" customFormat="1" ht="58.5" customHeight="1" x14ac:dyDescent="0.25">
      <c r="A33" s="149"/>
      <c r="B33" s="150" t="s">
        <v>186</v>
      </c>
      <c r="C33" s="151"/>
      <c r="D33" s="151"/>
      <c r="E33" s="151"/>
      <c r="F33" s="151"/>
      <c r="G33" s="151"/>
      <c r="H33" s="151"/>
      <c r="I33" s="151"/>
      <c r="J33" s="152"/>
      <c r="K33" s="156">
        <v>121</v>
      </c>
      <c r="L33" s="153">
        <v>1</v>
      </c>
      <c r="M33" s="153">
        <v>6</v>
      </c>
      <c r="N33" s="154">
        <v>5210000000</v>
      </c>
      <c r="O33" s="155">
        <v>0</v>
      </c>
      <c r="P33" s="156"/>
      <c r="Q33" s="157"/>
      <c r="R33" s="158"/>
      <c r="S33" s="158"/>
      <c r="T33" s="158"/>
      <c r="U33" s="158"/>
      <c r="V33" s="158"/>
      <c r="W33" s="159"/>
      <c r="X33" s="160">
        <f t="shared" si="2"/>
        <v>12850</v>
      </c>
      <c r="Y33" s="160">
        <f t="shared" si="2"/>
        <v>12850</v>
      </c>
      <c r="Z33" s="160">
        <f t="shared" si="2"/>
        <v>12850</v>
      </c>
    </row>
    <row r="34" spans="1:26" s="134" customFormat="1" ht="45" customHeight="1" x14ac:dyDescent="0.25">
      <c r="A34" s="149"/>
      <c r="B34" s="150" t="s">
        <v>227</v>
      </c>
      <c r="C34" s="151"/>
      <c r="D34" s="151"/>
      <c r="E34" s="151"/>
      <c r="F34" s="151"/>
      <c r="G34" s="151"/>
      <c r="H34" s="151"/>
      <c r="I34" s="151"/>
      <c r="J34" s="152"/>
      <c r="K34" s="156">
        <v>121</v>
      </c>
      <c r="L34" s="153">
        <v>1</v>
      </c>
      <c r="M34" s="153">
        <v>6</v>
      </c>
      <c r="N34" s="154">
        <v>5210010080</v>
      </c>
      <c r="O34" s="155">
        <v>0</v>
      </c>
      <c r="P34" s="156"/>
      <c r="Q34" s="157"/>
      <c r="R34" s="158"/>
      <c r="S34" s="158"/>
      <c r="T34" s="158"/>
      <c r="U34" s="158"/>
      <c r="V34" s="158"/>
      <c r="W34" s="159"/>
      <c r="X34" s="160">
        <f t="shared" si="2"/>
        <v>12850</v>
      </c>
      <c r="Y34" s="160">
        <f t="shared" si="2"/>
        <v>12850</v>
      </c>
      <c r="Z34" s="160">
        <f t="shared" si="2"/>
        <v>12850</v>
      </c>
    </row>
    <row r="35" spans="1:26" s="134" customFormat="1" ht="19.5" customHeight="1" x14ac:dyDescent="0.25">
      <c r="A35" s="149"/>
      <c r="B35" s="150" t="s">
        <v>191</v>
      </c>
      <c r="C35" s="151"/>
      <c r="D35" s="151"/>
      <c r="E35" s="151"/>
      <c r="F35" s="151"/>
      <c r="G35" s="151"/>
      <c r="H35" s="151"/>
      <c r="I35" s="151"/>
      <c r="J35" s="152"/>
      <c r="K35" s="156">
        <v>121</v>
      </c>
      <c r="L35" s="153">
        <v>1</v>
      </c>
      <c r="M35" s="153">
        <v>6</v>
      </c>
      <c r="N35" s="154">
        <v>5210010080</v>
      </c>
      <c r="O35" s="155">
        <v>540</v>
      </c>
      <c r="P35" s="156"/>
      <c r="Q35" s="157"/>
      <c r="R35" s="158"/>
      <c r="S35" s="158"/>
      <c r="T35" s="158"/>
      <c r="U35" s="158"/>
      <c r="V35" s="158"/>
      <c r="W35" s="159"/>
      <c r="X35" s="160">
        <v>12850</v>
      </c>
      <c r="Y35" s="160">
        <v>12850</v>
      </c>
      <c r="Z35" s="160">
        <v>12850</v>
      </c>
    </row>
    <row r="36" spans="1:26" s="134" customFormat="1" ht="19.5" customHeight="1" x14ac:dyDescent="0.25">
      <c r="A36" s="149"/>
      <c r="B36" s="162" t="s">
        <v>37</v>
      </c>
      <c r="C36" s="162"/>
      <c r="D36" s="162"/>
      <c r="E36" s="162"/>
      <c r="F36" s="162"/>
      <c r="G36" s="162"/>
      <c r="H36" s="162"/>
      <c r="I36" s="162"/>
      <c r="J36" s="162"/>
      <c r="K36" s="140">
        <v>121</v>
      </c>
      <c r="L36" s="140">
        <v>1</v>
      </c>
      <c r="M36" s="219">
        <v>13</v>
      </c>
      <c r="N36" s="141">
        <v>0</v>
      </c>
      <c r="O36" s="142">
        <v>0</v>
      </c>
      <c r="P36" s="156"/>
      <c r="Q36" s="157"/>
      <c r="R36" s="158"/>
      <c r="S36" s="158"/>
      <c r="T36" s="158"/>
      <c r="U36" s="158"/>
      <c r="V36" s="158"/>
      <c r="W36" s="159"/>
      <c r="X36" s="133">
        <f t="shared" ref="X36:Z40" si="3">X37</f>
        <v>632</v>
      </c>
      <c r="Y36" s="133">
        <f t="shared" si="3"/>
        <v>0</v>
      </c>
      <c r="Z36" s="133">
        <f t="shared" si="3"/>
        <v>0</v>
      </c>
    </row>
    <row r="37" spans="1:26" s="134" customFormat="1" ht="30.75" customHeight="1" x14ac:dyDescent="0.25">
      <c r="A37" s="149"/>
      <c r="B37" s="163" t="s">
        <v>195</v>
      </c>
      <c r="C37" s="163"/>
      <c r="D37" s="163"/>
      <c r="E37" s="163"/>
      <c r="F37" s="163"/>
      <c r="G37" s="163"/>
      <c r="H37" s="163"/>
      <c r="I37" s="163"/>
      <c r="J37" s="163"/>
      <c r="K37" s="153">
        <v>121</v>
      </c>
      <c r="L37" s="153">
        <v>1</v>
      </c>
      <c r="M37" s="220">
        <v>13</v>
      </c>
      <c r="N37" s="154">
        <v>7700000000</v>
      </c>
      <c r="O37" s="155">
        <v>0</v>
      </c>
      <c r="P37" s="156"/>
      <c r="Q37" s="157"/>
      <c r="R37" s="158"/>
      <c r="S37" s="158"/>
      <c r="T37" s="158"/>
      <c r="U37" s="158"/>
      <c r="V37" s="158"/>
      <c r="W37" s="159"/>
      <c r="X37" s="160">
        <f t="shared" si="3"/>
        <v>632</v>
      </c>
      <c r="Y37" s="160">
        <f t="shared" si="3"/>
        <v>0</v>
      </c>
      <c r="Z37" s="160">
        <f t="shared" si="3"/>
        <v>0</v>
      </c>
    </row>
    <row r="38" spans="1:26" s="134" customFormat="1" ht="31.5" customHeight="1" x14ac:dyDescent="0.25">
      <c r="A38" s="149"/>
      <c r="B38" s="163" t="s">
        <v>196</v>
      </c>
      <c r="C38" s="163"/>
      <c r="D38" s="163"/>
      <c r="E38" s="163"/>
      <c r="F38" s="163"/>
      <c r="G38" s="163"/>
      <c r="H38" s="163"/>
      <c r="I38" s="163"/>
      <c r="J38" s="163"/>
      <c r="K38" s="153">
        <v>121</v>
      </c>
      <c r="L38" s="153">
        <v>1</v>
      </c>
      <c r="M38" s="220">
        <v>13</v>
      </c>
      <c r="N38" s="154">
        <v>7700095100</v>
      </c>
      <c r="O38" s="155">
        <v>0</v>
      </c>
      <c r="P38" s="156"/>
      <c r="Q38" s="157"/>
      <c r="R38" s="158"/>
      <c r="S38" s="158"/>
      <c r="T38" s="158"/>
      <c r="U38" s="158"/>
      <c r="V38" s="158"/>
      <c r="W38" s="159"/>
      <c r="X38" s="160">
        <f t="shared" si="3"/>
        <v>632</v>
      </c>
      <c r="Y38" s="160">
        <f t="shared" si="3"/>
        <v>0</v>
      </c>
      <c r="Z38" s="160">
        <f t="shared" si="3"/>
        <v>0</v>
      </c>
    </row>
    <row r="39" spans="1:26" s="134" customFormat="1" ht="19.5" customHeight="1" x14ac:dyDescent="0.25">
      <c r="A39" s="149"/>
      <c r="B39" s="163" t="s">
        <v>197</v>
      </c>
      <c r="C39" s="163"/>
      <c r="D39" s="163"/>
      <c r="E39" s="163"/>
      <c r="F39" s="163"/>
      <c r="G39" s="163"/>
      <c r="H39" s="163"/>
      <c r="I39" s="163"/>
      <c r="J39" s="163"/>
      <c r="K39" s="153">
        <v>121</v>
      </c>
      <c r="L39" s="153">
        <v>1</v>
      </c>
      <c r="M39" s="220">
        <v>13</v>
      </c>
      <c r="N39" s="154">
        <v>7700095100</v>
      </c>
      <c r="O39" s="155">
        <v>800</v>
      </c>
      <c r="P39" s="156"/>
      <c r="Q39" s="157"/>
      <c r="R39" s="158"/>
      <c r="S39" s="158"/>
      <c r="T39" s="158"/>
      <c r="U39" s="158"/>
      <c r="V39" s="158"/>
      <c r="W39" s="159"/>
      <c r="X39" s="160">
        <f t="shared" si="3"/>
        <v>632</v>
      </c>
      <c r="Y39" s="160">
        <f t="shared" si="3"/>
        <v>0</v>
      </c>
      <c r="Z39" s="160">
        <f t="shared" si="3"/>
        <v>0</v>
      </c>
    </row>
    <row r="40" spans="1:26" s="134" customFormat="1" ht="19.5" customHeight="1" x14ac:dyDescent="0.25">
      <c r="A40" s="149"/>
      <c r="B40" s="163" t="s">
        <v>193</v>
      </c>
      <c r="C40" s="163"/>
      <c r="D40" s="163"/>
      <c r="E40" s="163"/>
      <c r="F40" s="163"/>
      <c r="G40" s="163"/>
      <c r="H40" s="163"/>
      <c r="I40" s="163"/>
      <c r="J40" s="163"/>
      <c r="K40" s="153">
        <v>121</v>
      </c>
      <c r="L40" s="153">
        <v>1</v>
      </c>
      <c r="M40" s="220">
        <v>13</v>
      </c>
      <c r="N40" s="154">
        <v>7700095100</v>
      </c>
      <c r="O40" s="155">
        <v>850</v>
      </c>
      <c r="P40" s="156"/>
      <c r="Q40" s="157"/>
      <c r="R40" s="158"/>
      <c r="S40" s="158"/>
      <c r="T40" s="158"/>
      <c r="U40" s="158"/>
      <c r="V40" s="158"/>
      <c r="W40" s="159"/>
      <c r="X40" s="160">
        <f t="shared" si="3"/>
        <v>632</v>
      </c>
      <c r="Y40" s="160">
        <f t="shared" si="3"/>
        <v>0</v>
      </c>
      <c r="Z40" s="160">
        <f t="shared" si="3"/>
        <v>0</v>
      </c>
    </row>
    <row r="41" spans="1:26" s="134" customFormat="1" ht="19.5" customHeight="1" x14ac:dyDescent="0.25">
      <c r="A41" s="149"/>
      <c r="B41" s="163" t="s">
        <v>226</v>
      </c>
      <c r="C41" s="163"/>
      <c r="D41" s="163"/>
      <c r="E41" s="163"/>
      <c r="F41" s="163"/>
      <c r="G41" s="163"/>
      <c r="H41" s="163"/>
      <c r="I41" s="163"/>
      <c r="J41" s="163"/>
      <c r="K41" s="153">
        <v>121</v>
      </c>
      <c r="L41" s="153">
        <v>1</v>
      </c>
      <c r="M41" s="220">
        <v>13</v>
      </c>
      <c r="N41" s="154">
        <v>7700095100</v>
      </c>
      <c r="O41" s="155">
        <v>853</v>
      </c>
      <c r="P41" s="156"/>
      <c r="Q41" s="157"/>
      <c r="R41" s="158"/>
      <c r="S41" s="158"/>
      <c r="T41" s="158"/>
      <c r="U41" s="158"/>
      <c r="V41" s="158"/>
      <c r="W41" s="159"/>
      <c r="X41" s="160">
        <v>632</v>
      </c>
      <c r="Y41" s="160">
        <v>0</v>
      </c>
      <c r="Z41" s="160">
        <v>0</v>
      </c>
    </row>
    <row r="42" spans="1:26" s="134" customFormat="1" ht="20.25" customHeight="1" x14ac:dyDescent="0.25">
      <c r="A42" s="149"/>
      <c r="B42" s="137" t="s">
        <v>115</v>
      </c>
      <c r="C42" s="138"/>
      <c r="D42" s="138"/>
      <c r="E42" s="138"/>
      <c r="F42" s="138"/>
      <c r="G42" s="138"/>
      <c r="H42" s="138"/>
      <c r="I42" s="138"/>
      <c r="J42" s="139"/>
      <c r="K42" s="143">
        <v>121</v>
      </c>
      <c r="L42" s="140">
        <v>2</v>
      </c>
      <c r="M42" s="140">
        <v>0</v>
      </c>
      <c r="N42" s="141">
        <v>0</v>
      </c>
      <c r="O42" s="142">
        <v>0</v>
      </c>
      <c r="P42" s="143"/>
      <c r="Q42" s="144"/>
      <c r="R42" s="145"/>
      <c r="S42" s="145"/>
      <c r="T42" s="145"/>
      <c r="U42" s="145"/>
      <c r="V42" s="145"/>
      <c r="W42" s="146"/>
      <c r="X42" s="133">
        <f t="shared" ref="X42:Z45" si="4">X43</f>
        <v>89900</v>
      </c>
      <c r="Y42" s="133">
        <f t="shared" si="4"/>
        <v>89900</v>
      </c>
      <c r="Z42" s="133">
        <f t="shared" si="4"/>
        <v>89900</v>
      </c>
    </row>
    <row r="43" spans="1:26" s="134" customFormat="1" ht="21.75" customHeight="1" x14ac:dyDescent="0.25">
      <c r="A43" s="149"/>
      <c r="B43" s="221" t="s">
        <v>39</v>
      </c>
      <c r="C43" s="222"/>
      <c r="D43" s="222"/>
      <c r="E43" s="222"/>
      <c r="F43" s="222"/>
      <c r="G43" s="222"/>
      <c r="H43" s="222"/>
      <c r="I43" s="222"/>
      <c r="J43" s="223"/>
      <c r="K43" s="143">
        <v>121</v>
      </c>
      <c r="L43" s="140">
        <v>2</v>
      </c>
      <c r="M43" s="140">
        <v>3</v>
      </c>
      <c r="N43" s="141">
        <v>0</v>
      </c>
      <c r="O43" s="142">
        <v>0</v>
      </c>
      <c r="P43" s="143"/>
      <c r="Q43" s="144"/>
      <c r="R43" s="145"/>
      <c r="S43" s="145"/>
      <c r="T43" s="145"/>
      <c r="U43" s="145"/>
      <c r="V43" s="145"/>
      <c r="W43" s="146"/>
      <c r="X43" s="133">
        <f t="shared" si="4"/>
        <v>89900</v>
      </c>
      <c r="Y43" s="133">
        <f t="shared" si="4"/>
        <v>89900</v>
      </c>
      <c r="Z43" s="133">
        <f t="shared" si="4"/>
        <v>89900</v>
      </c>
    </row>
    <row r="44" spans="1:26" s="134" customFormat="1" ht="78" customHeight="1" x14ac:dyDescent="0.25">
      <c r="A44" s="149"/>
      <c r="B44" s="150" t="s">
        <v>185</v>
      </c>
      <c r="C44" s="151"/>
      <c r="D44" s="151"/>
      <c r="E44" s="151"/>
      <c r="F44" s="151"/>
      <c r="G44" s="151"/>
      <c r="H44" s="151"/>
      <c r="I44" s="151"/>
      <c r="J44" s="152"/>
      <c r="K44" s="156">
        <v>121</v>
      </c>
      <c r="L44" s="153">
        <v>2</v>
      </c>
      <c r="M44" s="153">
        <v>3</v>
      </c>
      <c r="N44" s="154">
        <v>5200000000</v>
      </c>
      <c r="O44" s="155">
        <v>0</v>
      </c>
      <c r="P44" s="156"/>
      <c r="Q44" s="157"/>
      <c r="R44" s="158"/>
      <c r="S44" s="158"/>
      <c r="T44" s="158"/>
      <c r="U44" s="158"/>
      <c r="V44" s="158"/>
      <c r="W44" s="159"/>
      <c r="X44" s="160">
        <f t="shared" si="4"/>
        <v>89900</v>
      </c>
      <c r="Y44" s="160">
        <f t="shared" si="4"/>
        <v>89900</v>
      </c>
      <c r="Z44" s="160">
        <f t="shared" si="4"/>
        <v>89900</v>
      </c>
    </row>
    <row r="45" spans="1:26" s="134" customFormat="1" ht="51" customHeight="1" x14ac:dyDescent="0.25">
      <c r="A45" s="149"/>
      <c r="B45" s="224" t="s">
        <v>228</v>
      </c>
      <c r="C45" s="225"/>
      <c r="D45" s="225"/>
      <c r="E45" s="225"/>
      <c r="F45" s="225"/>
      <c r="G45" s="225"/>
      <c r="H45" s="225"/>
      <c r="I45" s="225"/>
      <c r="J45" s="225"/>
      <c r="K45" s="156">
        <v>121</v>
      </c>
      <c r="L45" s="153">
        <v>2</v>
      </c>
      <c r="M45" s="153">
        <v>3</v>
      </c>
      <c r="N45" s="154">
        <v>5220000000</v>
      </c>
      <c r="O45" s="155">
        <v>0</v>
      </c>
      <c r="P45" s="156"/>
      <c r="Q45" s="157">
        <v>0</v>
      </c>
      <c r="R45" s="226"/>
      <c r="S45" s="226"/>
      <c r="T45" s="226"/>
      <c r="U45" s="226"/>
      <c r="V45" s="158">
        <v>0</v>
      </c>
      <c r="W45" s="159">
        <v>0</v>
      </c>
      <c r="X45" s="160">
        <f t="shared" si="4"/>
        <v>89900</v>
      </c>
      <c r="Y45" s="160">
        <f t="shared" si="4"/>
        <v>89900</v>
      </c>
      <c r="Z45" s="160">
        <f t="shared" si="4"/>
        <v>89900</v>
      </c>
    </row>
    <row r="46" spans="1:26" s="134" customFormat="1" ht="46.5" customHeight="1" x14ac:dyDescent="0.25">
      <c r="A46" s="149"/>
      <c r="B46" s="227" t="s">
        <v>229</v>
      </c>
      <c r="C46" s="227"/>
      <c r="D46" s="227"/>
      <c r="E46" s="227"/>
      <c r="F46" s="227"/>
      <c r="G46" s="227"/>
      <c r="H46" s="227"/>
      <c r="I46" s="227"/>
      <c r="J46" s="227"/>
      <c r="K46" s="228" t="s">
        <v>220</v>
      </c>
      <c r="L46" s="228" t="s">
        <v>110</v>
      </c>
      <c r="M46" s="228" t="s">
        <v>114</v>
      </c>
      <c r="N46" s="229" t="s">
        <v>230</v>
      </c>
      <c r="O46" s="229" t="s">
        <v>231</v>
      </c>
      <c r="P46" s="230"/>
      <c r="Q46" s="230"/>
      <c r="R46" s="230"/>
      <c r="S46" s="230"/>
      <c r="T46" s="230"/>
      <c r="U46" s="230"/>
      <c r="V46" s="230"/>
      <c r="W46" s="230"/>
      <c r="X46" s="231">
        <f>X47+X50</f>
        <v>89900</v>
      </c>
      <c r="Y46" s="231">
        <f>Y47+Y50</f>
        <v>89900</v>
      </c>
      <c r="Z46" s="231">
        <f>Z47+Z50</f>
        <v>89900</v>
      </c>
    </row>
    <row r="47" spans="1:26" s="134" customFormat="1" ht="33.75" customHeight="1" x14ac:dyDescent="0.25">
      <c r="A47" s="149"/>
      <c r="B47" s="150" t="s">
        <v>188</v>
      </c>
      <c r="C47" s="151"/>
      <c r="D47" s="151"/>
      <c r="E47" s="151"/>
      <c r="F47" s="151"/>
      <c r="G47" s="151"/>
      <c r="H47" s="151"/>
      <c r="I47" s="151"/>
      <c r="J47" s="152"/>
      <c r="K47" s="156">
        <v>121</v>
      </c>
      <c r="L47" s="153">
        <v>2</v>
      </c>
      <c r="M47" s="153">
        <v>3</v>
      </c>
      <c r="N47" s="154">
        <v>5220051180</v>
      </c>
      <c r="O47" s="155">
        <v>120</v>
      </c>
      <c r="P47" s="156"/>
      <c r="Q47" s="157"/>
      <c r="R47" s="158"/>
      <c r="S47" s="158"/>
      <c r="T47" s="158"/>
      <c r="U47" s="158"/>
      <c r="V47" s="158"/>
      <c r="W47" s="159"/>
      <c r="X47" s="160">
        <f>X48+X49</f>
        <v>89900</v>
      </c>
      <c r="Y47" s="160">
        <f>Y48+Y49</f>
        <v>89900</v>
      </c>
      <c r="Z47" s="160">
        <f>Z48+Z49</f>
        <v>89900</v>
      </c>
    </row>
    <row r="48" spans="1:26" s="134" customFormat="1" ht="29.25" customHeight="1" x14ac:dyDescent="0.25">
      <c r="A48" s="149"/>
      <c r="B48" s="150" t="s">
        <v>219</v>
      </c>
      <c r="C48" s="151"/>
      <c r="D48" s="151"/>
      <c r="E48" s="151"/>
      <c r="F48" s="151"/>
      <c r="G48" s="151"/>
      <c r="H48" s="151"/>
      <c r="I48" s="151"/>
      <c r="J48" s="152"/>
      <c r="K48" s="156">
        <v>121</v>
      </c>
      <c r="L48" s="153">
        <v>2</v>
      </c>
      <c r="M48" s="153">
        <v>3</v>
      </c>
      <c r="N48" s="154">
        <v>5220051180</v>
      </c>
      <c r="O48" s="155">
        <v>121</v>
      </c>
      <c r="P48" s="156"/>
      <c r="Q48" s="157"/>
      <c r="R48" s="158"/>
      <c r="S48" s="158"/>
      <c r="T48" s="158"/>
      <c r="U48" s="158"/>
      <c r="V48" s="158"/>
      <c r="W48" s="159"/>
      <c r="X48" s="160">
        <v>69000</v>
      </c>
      <c r="Y48" s="160">
        <v>69000</v>
      </c>
      <c r="Z48" s="160">
        <v>69000</v>
      </c>
    </row>
    <row r="49" spans="1:26" s="134" customFormat="1" ht="60" customHeight="1" x14ac:dyDescent="0.25">
      <c r="A49" s="149"/>
      <c r="B49" s="150" t="s">
        <v>221</v>
      </c>
      <c r="C49" s="151"/>
      <c r="D49" s="151"/>
      <c r="E49" s="151"/>
      <c r="F49" s="151"/>
      <c r="G49" s="151"/>
      <c r="H49" s="151"/>
      <c r="I49" s="151"/>
      <c r="J49" s="152"/>
      <c r="K49" s="156">
        <v>121</v>
      </c>
      <c r="L49" s="153">
        <v>2</v>
      </c>
      <c r="M49" s="153">
        <v>3</v>
      </c>
      <c r="N49" s="154">
        <v>5220051180</v>
      </c>
      <c r="O49" s="155">
        <v>129</v>
      </c>
      <c r="P49" s="156"/>
      <c r="Q49" s="157"/>
      <c r="R49" s="158"/>
      <c r="S49" s="158"/>
      <c r="T49" s="158"/>
      <c r="U49" s="158"/>
      <c r="V49" s="158"/>
      <c r="W49" s="159"/>
      <c r="X49" s="160">
        <v>20900</v>
      </c>
      <c r="Y49" s="160">
        <v>20900</v>
      </c>
      <c r="Z49" s="160">
        <v>20900</v>
      </c>
    </row>
    <row r="50" spans="1:26" s="134" customFormat="1" ht="48" customHeight="1" x14ac:dyDescent="0.25">
      <c r="A50" s="149"/>
      <c r="B50" s="150" t="s">
        <v>223</v>
      </c>
      <c r="C50" s="151"/>
      <c r="D50" s="151"/>
      <c r="E50" s="151"/>
      <c r="F50" s="151"/>
      <c r="G50" s="151"/>
      <c r="H50" s="151"/>
      <c r="I50" s="151"/>
      <c r="J50" s="152"/>
      <c r="K50" s="156">
        <v>121</v>
      </c>
      <c r="L50" s="153">
        <v>2</v>
      </c>
      <c r="M50" s="153">
        <v>3</v>
      </c>
      <c r="N50" s="154">
        <v>5220051180</v>
      </c>
      <c r="O50" s="155">
        <v>240</v>
      </c>
      <c r="P50" s="156"/>
      <c r="Q50" s="157"/>
      <c r="R50" s="158"/>
      <c r="S50" s="158"/>
      <c r="T50" s="158"/>
      <c r="U50" s="158"/>
      <c r="V50" s="158"/>
      <c r="W50" s="159"/>
      <c r="X50" s="160">
        <f>X51</f>
        <v>0</v>
      </c>
      <c r="Y50" s="160">
        <f>Y51</f>
        <v>0</v>
      </c>
      <c r="Z50" s="160">
        <f>Z51</f>
        <v>0</v>
      </c>
    </row>
    <row r="51" spans="1:26" s="134" customFormat="1" ht="47.25" customHeight="1" x14ac:dyDescent="0.25">
      <c r="A51" s="149"/>
      <c r="B51" s="150" t="s">
        <v>224</v>
      </c>
      <c r="C51" s="151"/>
      <c r="D51" s="151"/>
      <c r="E51" s="151"/>
      <c r="F51" s="151"/>
      <c r="G51" s="151"/>
      <c r="H51" s="151"/>
      <c r="I51" s="151"/>
      <c r="J51" s="152"/>
      <c r="K51" s="156">
        <v>121</v>
      </c>
      <c r="L51" s="153">
        <v>2</v>
      </c>
      <c r="M51" s="153">
        <v>3</v>
      </c>
      <c r="N51" s="154">
        <v>5220051180</v>
      </c>
      <c r="O51" s="155">
        <v>244</v>
      </c>
      <c r="P51" s="156"/>
      <c r="Q51" s="157">
        <v>0</v>
      </c>
      <c r="R51" s="226"/>
      <c r="S51" s="226"/>
      <c r="T51" s="226"/>
      <c r="U51" s="226"/>
      <c r="V51" s="158">
        <v>0</v>
      </c>
      <c r="W51" s="159">
        <v>0</v>
      </c>
      <c r="X51" s="160">
        <v>0</v>
      </c>
      <c r="Y51" s="160">
        <v>0</v>
      </c>
      <c r="Z51" s="160">
        <v>0</v>
      </c>
    </row>
    <row r="52" spans="1:26" s="134" customFormat="1" ht="33" customHeight="1" x14ac:dyDescent="0.25">
      <c r="A52" s="149"/>
      <c r="B52" s="137" t="s">
        <v>116</v>
      </c>
      <c r="C52" s="138"/>
      <c r="D52" s="138"/>
      <c r="E52" s="138"/>
      <c r="F52" s="138"/>
      <c r="G52" s="138"/>
      <c r="H52" s="138"/>
      <c r="I52" s="138"/>
      <c r="J52" s="139"/>
      <c r="K52" s="143">
        <v>121</v>
      </c>
      <c r="L52" s="140">
        <v>3</v>
      </c>
      <c r="M52" s="140">
        <v>0</v>
      </c>
      <c r="N52" s="141">
        <v>0</v>
      </c>
      <c r="O52" s="142">
        <v>0</v>
      </c>
      <c r="P52" s="143"/>
      <c r="Q52" s="144"/>
      <c r="R52" s="145"/>
      <c r="S52" s="145"/>
      <c r="T52" s="145"/>
      <c r="U52" s="145"/>
      <c r="V52" s="145"/>
      <c r="W52" s="146"/>
      <c r="X52" s="133">
        <f>X53</f>
        <v>34000</v>
      </c>
      <c r="Y52" s="133">
        <f>Y53</f>
        <v>34000</v>
      </c>
      <c r="Z52" s="133">
        <f>Z53</f>
        <v>34000</v>
      </c>
    </row>
    <row r="53" spans="1:26" s="134" customFormat="1" ht="23.25" customHeight="1" x14ac:dyDescent="0.25">
      <c r="A53" s="149"/>
      <c r="B53" s="137" t="s">
        <v>118</v>
      </c>
      <c r="C53" s="138"/>
      <c r="D53" s="138"/>
      <c r="E53" s="138"/>
      <c r="F53" s="138"/>
      <c r="G53" s="138"/>
      <c r="H53" s="138"/>
      <c r="I53" s="138"/>
      <c r="J53" s="139"/>
      <c r="K53" s="143">
        <v>121</v>
      </c>
      <c r="L53" s="140">
        <v>3</v>
      </c>
      <c r="M53" s="140">
        <v>10</v>
      </c>
      <c r="N53" s="141">
        <v>0</v>
      </c>
      <c r="O53" s="142">
        <v>0</v>
      </c>
      <c r="P53" s="143"/>
      <c r="Q53" s="144"/>
      <c r="R53" s="145"/>
      <c r="S53" s="145"/>
      <c r="T53" s="145"/>
      <c r="U53" s="145"/>
      <c r="V53" s="145"/>
      <c r="W53" s="146"/>
      <c r="X53" s="133">
        <f t="shared" ref="X53:Z55" si="5">X54</f>
        <v>34000</v>
      </c>
      <c r="Y53" s="133">
        <f t="shared" si="5"/>
        <v>34000</v>
      </c>
      <c r="Z53" s="133">
        <f t="shared" si="5"/>
        <v>34000</v>
      </c>
    </row>
    <row r="54" spans="1:26" s="134" customFormat="1" ht="81" customHeight="1" x14ac:dyDescent="0.25">
      <c r="A54" s="149"/>
      <c r="B54" s="150" t="s">
        <v>185</v>
      </c>
      <c r="C54" s="151"/>
      <c r="D54" s="151"/>
      <c r="E54" s="151"/>
      <c r="F54" s="151"/>
      <c r="G54" s="151"/>
      <c r="H54" s="151"/>
      <c r="I54" s="151"/>
      <c r="J54" s="152"/>
      <c r="K54" s="156">
        <v>121</v>
      </c>
      <c r="L54" s="153">
        <v>3</v>
      </c>
      <c r="M54" s="153">
        <v>10</v>
      </c>
      <c r="N54" s="154">
        <v>5200000000</v>
      </c>
      <c r="O54" s="155">
        <v>0</v>
      </c>
      <c r="P54" s="156"/>
      <c r="Q54" s="157"/>
      <c r="R54" s="158"/>
      <c r="S54" s="158"/>
      <c r="T54" s="158"/>
      <c r="U54" s="158"/>
      <c r="V54" s="158"/>
      <c r="W54" s="159"/>
      <c r="X54" s="160">
        <f t="shared" si="5"/>
        <v>34000</v>
      </c>
      <c r="Y54" s="160">
        <f t="shared" si="5"/>
        <v>34000</v>
      </c>
      <c r="Z54" s="160">
        <f t="shared" si="5"/>
        <v>34000</v>
      </c>
    </row>
    <row r="55" spans="1:26" s="134" customFormat="1" ht="51" customHeight="1" x14ac:dyDescent="0.25">
      <c r="A55" s="149"/>
      <c r="B55" s="150" t="s">
        <v>200</v>
      </c>
      <c r="C55" s="151"/>
      <c r="D55" s="151"/>
      <c r="E55" s="151"/>
      <c r="F55" s="151"/>
      <c r="G55" s="151"/>
      <c r="H55" s="151"/>
      <c r="I55" s="151"/>
      <c r="J55" s="152"/>
      <c r="K55" s="156">
        <v>121</v>
      </c>
      <c r="L55" s="153">
        <v>3</v>
      </c>
      <c r="M55" s="153">
        <v>10</v>
      </c>
      <c r="N55" s="154">
        <v>5230000000</v>
      </c>
      <c r="O55" s="155">
        <v>0</v>
      </c>
      <c r="P55" s="156"/>
      <c r="Q55" s="157">
        <v>0</v>
      </c>
      <c r="R55" s="226"/>
      <c r="S55" s="226"/>
      <c r="T55" s="226"/>
      <c r="U55" s="226"/>
      <c r="V55" s="158">
        <v>0</v>
      </c>
      <c r="W55" s="159">
        <v>0</v>
      </c>
      <c r="X55" s="160">
        <f t="shared" si="5"/>
        <v>34000</v>
      </c>
      <c r="Y55" s="160">
        <f t="shared" si="5"/>
        <v>34000</v>
      </c>
      <c r="Z55" s="160">
        <f t="shared" si="5"/>
        <v>34000</v>
      </c>
    </row>
    <row r="56" spans="1:26" s="134" customFormat="1" ht="64.5" customHeight="1" x14ac:dyDescent="0.25">
      <c r="A56" s="149"/>
      <c r="B56" s="150" t="s">
        <v>201</v>
      </c>
      <c r="C56" s="151"/>
      <c r="D56" s="151"/>
      <c r="E56" s="151"/>
      <c r="F56" s="151"/>
      <c r="G56" s="151"/>
      <c r="H56" s="151"/>
      <c r="I56" s="151"/>
      <c r="J56" s="152"/>
      <c r="K56" s="156">
        <v>121</v>
      </c>
      <c r="L56" s="153">
        <v>3</v>
      </c>
      <c r="M56" s="153">
        <v>10</v>
      </c>
      <c r="N56" s="154">
        <v>5230095020</v>
      </c>
      <c r="O56" s="155">
        <v>0</v>
      </c>
      <c r="P56" s="156"/>
      <c r="Q56" s="157">
        <v>0</v>
      </c>
      <c r="R56" s="226"/>
      <c r="S56" s="226"/>
      <c r="T56" s="226"/>
      <c r="U56" s="226"/>
      <c r="V56" s="158">
        <v>0</v>
      </c>
      <c r="W56" s="159">
        <v>0</v>
      </c>
      <c r="X56" s="160">
        <f>X58</f>
        <v>34000</v>
      </c>
      <c r="Y56" s="160">
        <f>Y58</f>
        <v>34000</v>
      </c>
      <c r="Z56" s="160">
        <f>Z58</f>
        <v>34000</v>
      </c>
    </row>
    <row r="57" spans="1:26" s="134" customFormat="1" ht="48.75" customHeight="1" x14ac:dyDescent="0.25">
      <c r="A57" s="149"/>
      <c r="B57" s="150" t="s">
        <v>223</v>
      </c>
      <c r="C57" s="151"/>
      <c r="D57" s="151"/>
      <c r="E57" s="151"/>
      <c r="F57" s="151"/>
      <c r="G57" s="151"/>
      <c r="H57" s="151"/>
      <c r="I57" s="151"/>
      <c r="J57" s="152"/>
      <c r="K57" s="156">
        <v>121</v>
      </c>
      <c r="L57" s="153">
        <v>3</v>
      </c>
      <c r="M57" s="153">
        <v>10</v>
      </c>
      <c r="N57" s="154">
        <v>5220059302</v>
      </c>
      <c r="O57" s="155">
        <v>240</v>
      </c>
      <c r="P57" s="156"/>
      <c r="Q57" s="157"/>
      <c r="R57" s="158"/>
      <c r="S57" s="158"/>
      <c r="T57" s="158"/>
      <c r="U57" s="158"/>
      <c r="V57" s="158"/>
      <c r="W57" s="159"/>
      <c r="X57" s="160">
        <f>X58</f>
        <v>34000</v>
      </c>
      <c r="Y57" s="160">
        <f>Y58</f>
        <v>34000</v>
      </c>
      <c r="Z57" s="160">
        <f>Z58</f>
        <v>34000</v>
      </c>
    </row>
    <row r="58" spans="1:26" s="134" customFormat="1" ht="46.5" customHeight="1" x14ac:dyDescent="0.25">
      <c r="A58" s="149"/>
      <c r="B58" s="150" t="s">
        <v>224</v>
      </c>
      <c r="C58" s="151"/>
      <c r="D58" s="151"/>
      <c r="E58" s="151"/>
      <c r="F58" s="151"/>
      <c r="G58" s="151"/>
      <c r="H58" s="151"/>
      <c r="I58" s="151"/>
      <c r="J58" s="152"/>
      <c r="K58" s="156">
        <v>121</v>
      </c>
      <c r="L58" s="153">
        <v>3</v>
      </c>
      <c r="M58" s="153">
        <v>10</v>
      </c>
      <c r="N58" s="154">
        <v>5230095020</v>
      </c>
      <c r="O58" s="155">
        <v>244</v>
      </c>
      <c r="P58" s="156"/>
      <c r="Q58" s="157"/>
      <c r="R58" s="158"/>
      <c r="S58" s="158"/>
      <c r="T58" s="158"/>
      <c r="U58" s="158"/>
      <c r="V58" s="158"/>
      <c r="W58" s="159"/>
      <c r="X58" s="160">
        <v>34000</v>
      </c>
      <c r="Y58" s="160">
        <v>34000</v>
      </c>
      <c r="Z58" s="160">
        <v>34000</v>
      </c>
    </row>
    <row r="59" spans="1:26" s="134" customFormat="1" ht="24" customHeight="1" x14ac:dyDescent="0.25">
      <c r="A59" s="149"/>
      <c r="B59" s="137" t="s">
        <v>119</v>
      </c>
      <c r="C59" s="138"/>
      <c r="D59" s="138"/>
      <c r="E59" s="138"/>
      <c r="F59" s="138"/>
      <c r="G59" s="138"/>
      <c r="H59" s="138"/>
      <c r="I59" s="138"/>
      <c r="J59" s="139"/>
      <c r="K59" s="143">
        <v>121</v>
      </c>
      <c r="L59" s="140">
        <v>4</v>
      </c>
      <c r="M59" s="140">
        <v>0</v>
      </c>
      <c r="N59" s="141">
        <v>0</v>
      </c>
      <c r="O59" s="142">
        <v>0</v>
      </c>
      <c r="P59" s="143"/>
      <c r="Q59" s="144"/>
      <c r="R59" s="145"/>
      <c r="S59" s="145"/>
      <c r="T59" s="145"/>
      <c r="U59" s="145"/>
      <c r="V59" s="145"/>
      <c r="W59" s="146"/>
      <c r="X59" s="133">
        <f t="shared" ref="X59:Z64" si="6">X60</f>
        <v>1156864.3</v>
      </c>
      <c r="Y59" s="133">
        <f t="shared" si="6"/>
        <v>635200</v>
      </c>
      <c r="Z59" s="133">
        <f t="shared" si="6"/>
        <v>905800</v>
      </c>
    </row>
    <row r="60" spans="1:26" s="134" customFormat="1" ht="23.25" customHeight="1" x14ac:dyDescent="0.25">
      <c r="A60" s="149"/>
      <c r="B60" s="137" t="s">
        <v>121</v>
      </c>
      <c r="C60" s="138"/>
      <c r="D60" s="138"/>
      <c r="E60" s="138"/>
      <c r="F60" s="138"/>
      <c r="G60" s="138"/>
      <c r="H60" s="138"/>
      <c r="I60" s="138"/>
      <c r="J60" s="139"/>
      <c r="K60" s="143">
        <v>121</v>
      </c>
      <c r="L60" s="140">
        <v>4</v>
      </c>
      <c r="M60" s="140">
        <v>9</v>
      </c>
      <c r="N60" s="141">
        <v>0</v>
      </c>
      <c r="O60" s="142">
        <v>0</v>
      </c>
      <c r="P60" s="143"/>
      <c r="Q60" s="144"/>
      <c r="R60" s="145"/>
      <c r="S60" s="145"/>
      <c r="T60" s="145"/>
      <c r="U60" s="145"/>
      <c r="V60" s="145"/>
      <c r="W60" s="146"/>
      <c r="X60" s="133">
        <f t="shared" si="6"/>
        <v>1156864.3</v>
      </c>
      <c r="Y60" s="133">
        <f t="shared" si="6"/>
        <v>635200</v>
      </c>
      <c r="Z60" s="133">
        <f t="shared" si="6"/>
        <v>905800</v>
      </c>
    </row>
    <row r="61" spans="1:26" s="134" customFormat="1" ht="82.5" customHeight="1" x14ac:dyDescent="0.25">
      <c r="A61" s="149"/>
      <c r="B61" s="150" t="s">
        <v>185</v>
      </c>
      <c r="C61" s="151"/>
      <c r="D61" s="151"/>
      <c r="E61" s="151"/>
      <c r="F61" s="151"/>
      <c r="G61" s="151"/>
      <c r="H61" s="151"/>
      <c r="I61" s="151"/>
      <c r="J61" s="152"/>
      <c r="K61" s="156">
        <v>121</v>
      </c>
      <c r="L61" s="153">
        <v>4</v>
      </c>
      <c r="M61" s="153">
        <v>9</v>
      </c>
      <c r="N61" s="154">
        <v>5200000000</v>
      </c>
      <c r="O61" s="155">
        <v>0</v>
      </c>
      <c r="P61" s="156"/>
      <c r="Q61" s="157"/>
      <c r="R61" s="158"/>
      <c r="S61" s="158"/>
      <c r="T61" s="158"/>
      <c r="U61" s="158"/>
      <c r="V61" s="158"/>
      <c r="W61" s="159"/>
      <c r="X61" s="160">
        <f t="shared" si="6"/>
        <v>1156864.3</v>
      </c>
      <c r="Y61" s="160">
        <f t="shared" si="6"/>
        <v>635200</v>
      </c>
      <c r="Z61" s="160">
        <f t="shared" si="6"/>
        <v>905800</v>
      </c>
    </row>
    <row r="62" spans="1:26" s="134" customFormat="1" ht="49.5" customHeight="1" x14ac:dyDescent="0.25">
      <c r="A62" s="149"/>
      <c r="B62" s="150" t="s">
        <v>202</v>
      </c>
      <c r="C62" s="151"/>
      <c r="D62" s="151"/>
      <c r="E62" s="151"/>
      <c r="F62" s="151"/>
      <c r="G62" s="151"/>
      <c r="H62" s="151"/>
      <c r="I62" s="151"/>
      <c r="J62" s="152"/>
      <c r="K62" s="156">
        <v>121</v>
      </c>
      <c r="L62" s="153">
        <v>4</v>
      </c>
      <c r="M62" s="153">
        <v>9</v>
      </c>
      <c r="N62" s="154">
        <v>5240000000</v>
      </c>
      <c r="O62" s="155">
        <v>0</v>
      </c>
      <c r="P62" s="156"/>
      <c r="Q62" s="157">
        <v>0</v>
      </c>
      <c r="R62" s="226"/>
      <c r="S62" s="226"/>
      <c r="T62" s="226"/>
      <c r="U62" s="226"/>
      <c r="V62" s="158">
        <v>0</v>
      </c>
      <c r="W62" s="159">
        <v>0</v>
      </c>
      <c r="X62" s="160">
        <f t="shared" si="6"/>
        <v>1156864.3</v>
      </c>
      <c r="Y62" s="160">
        <f t="shared" si="6"/>
        <v>635200</v>
      </c>
      <c r="Z62" s="160">
        <f t="shared" si="6"/>
        <v>905800</v>
      </c>
    </row>
    <row r="63" spans="1:26" s="134" customFormat="1" ht="47.25" customHeight="1" x14ac:dyDescent="0.25">
      <c r="A63" s="149"/>
      <c r="B63" s="150" t="s">
        <v>203</v>
      </c>
      <c r="C63" s="151"/>
      <c r="D63" s="151"/>
      <c r="E63" s="151"/>
      <c r="F63" s="151"/>
      <c r="G63" s="151"/>
      <c r="H63" s="151"/>
      <c r="I63" s="151"/>
      <c r="J63" s="152"/>
      <c r="K63" s="156">
        <v>121</v>
      </c>
      <c r="L63" s="153">
        <v>4</v>
      </c>
      <c r="M63" s="153">
        <v>9</v>
      </c>
      <c r="N63" s="154">
        <v>5240095280</v>
      </c>
      <c r="O63" s="155">
        <v>0</v>
      </c>
      <c r="P63" s="156"/>
      <c r="Q63" s="157">
        <v>0</v>
      </c>
      <c r="R63" s="226"/>
      <c r="S63" s="226"/>
      <c r="T63" s="226"/>
      <c r="U63" s="226"/>
      <c r="V63" s="158">
        <v>0</v>
      </c>
      <c r="W63" s="159">
        <v>0</v>
      </c>
      <c r="X63" s="160">
        <f t="shared" si="6"/>
        <v>1156864.3</v>
      </c>
      <c r="Y63" s="160">
        <f t="shared" si="6"/>
        <v>635200</v>
      </c>
      <c r="Z63" s="160">
        <f t="shared" si="6"/>
        <v>905800</v>
      </c>
    </row>
    <row r="64" spans="1:26" s="134" customFormat="1" ht="51.75" customHeight="1" x14ac:dyDescent="0.25">
      <c r="A64" s="149"/>
      <c r="B64" s="150" t="s">
        <v>223</v>
      </c>
      <c r="C64" s="151"/>
      <c r="D64" s="151"/>
      <c r="E64" s="151"/>
      <c r="F64" s="151"/>
      <c r="G64" s="151"/>
      <c r="H64" s="151"/>
      <c r="I64" s="151"/>
      <c r="J64" s="152"/>
      <c r="K64" s="156">
        <v>121</v>
      </c>
      <c r="L64" s="153">
        <v>4</v>
      </c>
      <c r="M64" s="153">
        <v>9</v>
      </c>
      <c r="N64" s="154">
        <v>5240095280</v>
      </c>
      <c r="O64" s="155">
        <v>240</v>
      </c>
      <c r="P64" s="156"/>
      <c r="Q64" s="157"/>
      <c r="R64" s="158"/>
      <c r="S64" s="158"/>
      <c r="T64" s="158"/>
      <c r="U64" s="158"/>
      <c r="V64" s="158"/>
      <c r="W64" s="159"/>
      <c r="X64" s="160">
        <f t="shared" si="6"/>
        <v>1156864.3</v>
      </c>
      <c r="Y64" s="160">
        <f t="shared" si="6"/>
        <v>635200</v>
      </c>
      <c r="Z64" s="160">
        <f t="shared" si="6"/>
        <v>905800</v>
      </c>
    </row>
    <row r="65" spans="1:26" s="134" customFormat="1" ht="45.75" customHeight="1" x14ac:dyDescent="0.25">
      <c r="A65" s="149"/>
      <c r="B65" s="150" t="s">
        <v>224</v>
      </c>
      <c r="C65" s="151"/>
      <c r="D65" s="151"/>
      <c r="E65" s="151"/>
      <c r="F65" s="151"/>
      <c r="G65" s="151"/>
      <c r="H65" s="151"/>
      <c r="I65" s="151"/>
      <c r="J65" s="152"/>
      <c r="K65" s="156">
        <v>121</v>
      </c>
      <c r="L65" s="153">
        <v>4</v>
      </c>
      <c r="M65" s="153">
        <v>9</v>
      </c>
      <c r="N65" s="154">
        <v>5240095280</v>
      </c>
      <c r="O65" s="155" t="s">
        <v>225</v>
      </c>
      <c r="P65" s="156"/>
      <c r="Q65" s="157">
        <v>10000</v>
      </c>
      <c r="R65" s="226"/>
      <c r="S65" s="226"/>
      <c r="T65" s="226"/>
      <c r="U65" s="226"/>
      <c r="V65" s="158">
        <v>0</v>
      </c>
      <c r="W65" s="159">
        <v>0</v>
      </c>
      <c r="X65" s="160">
        <v>1156864.3</v>
      </c>
      <c r="Y65" s="160">
        <v>635200</v>
      </c>
      <c r="Z65" s="160">
        <v>905800</v>
      </c>
    </row>
    <row r="66" spans="1:26" s="134" customFormat="1" ht="33.75" customHeight="1" x14ac:dyDescent="0.25">
      <c r="A66" s="149"/>
      <c r="B66" s="137" t="s">
        <v>123</v>
      </c>
      <c r="C66" s="138"/>
      <c r="D66" s="138"/>
      <c r="E66" s="138"/>
      <c r="F66" s="138"/>
      <c r="G66" s="138"/>
      <c r="H66" s="138"/>
      <c r="I66" s="138"/>
      <c r="J66" s="139"/>
      <c r="K66" s="143">
        <v>121</v>
      </c>
      <c r="L66" s="140">
        <v>5</v>
      </c>
      <c r="M66" s="140">
        <v>0</v>
      </c>
      <c r="N66" s="141">
        <v>0</v>
      </c>
      <c r="O66" s="142">
        <v>0</v>
      </c>
      <c r="P66" s="143"/>
      <c r="Q66" s="144"/>
      <c r="R66" s="145"/>
      <c r="S66" s="145"/>
      <c r="T66" s="145"/>
      <c r="U66" s="145"/>
      <c r="V66" s="145"/>
      <c r="W66" s="146"/>
      <c r="X66" s="133">
        <f t="shared" ref="X66:Z71" si="7">X67</f>
        <v>25500</v>
      </c>
      <c r="Y66" s="133">
        <f t="shared" si="7"/>
        <v>0</v>
      </c>
      <c r="Z66" s="133">
        <f t="shared" si="7"/>
        <v>0</v>
      </c>
    </row>
    <row r="67" spans="1:26" s="134" customFormat="1" ht="20.25" customHeight="1" x14ac:dyDescent="0.25">
      <c r="A67" s="149"/>
      <c r="B67" s="137" t="s">
        <v>124</v>
      </c>
      <c r="C67" s="138"/>
      <c r="D67" s="138"/>
      <c r="E67" s="138"/>
      <c r="F67" s="138"/>
      <c r="G67" s="138"/>
      <c r="H67" s="138"/>
      <c r="I67" s="138"/>
      <c r="J67" s="139"/>
      <c r="K67" s="143">
        <v>121</v>
      </c>
      <c r="L67" s="140">
        <v>5</v>
      </c>
      <c r="M67" s="140">
        <v>3</v>
      </c>
      <c r="N67" s="141">
        <v>0</v>
      </c>
      <c r="O67" s="142">
        <v>0</v>
      </c>
      <c r="P67" s="143"/>
      <c r="Q67" s="144"/>
      <c r="R67" s="145"/>
      <c r="S67" s="145"/>
      <c r="T67" s="145"/>
      <c r="U67" s="145"/>
      <c r="V67" s="145"/>
      <c r="W67" s="146"/>
      <c r="X67" s="133">
        <f t="shared" si="7"/>
        <v>25500</v>
      </c>
      <c r="Y67" s="133">
        <f t="shared" si="7"/>
        <v>0</v>
      </c>
      <c r="Z67" s="133">
        <f t="shared" si="7"/>
        <v>0</v>
      </c>
    </row>
    <row r="68" spans="1:26" s="134" customFormat="1" ht="79.5" customHeight="1" x14ac:dyDescent="0.25">
      <c r="A68" s="149"/>
      <c r="B68" s="150" t="s">
        <v>185</v>
      </c>
      <c r="C68" s="151"/>
      <c r="D68" s="151"/>
      <c r="E68" s="151"/>
      <c r="F68" s="151"/>
      <c r="G68" s="151"/>
      <c r="H68" s="151"/>
      <c r="I68" s="151"/>
      <c r="J68" s="152"/>
      <c r="K68" s="156">
        <v>121</v>
      </c>
      <c r="L68" s="153">
        <v>5</v>
      </c>
      <c r="M68" s="153">
        <v>3</v>
      </c>
      <c r="N68" s="154">
        <v>5200000000</v>
      </c>
      <c r="O68" s="155">
        <v>0</v>
      </c>
      <c r="P68" s="156"/>
      <c r="Q68" s="157"/>
      <c r="R68" s="158"/>
      <c r="S68" s="158"/>
      <c r="T68" s="158"/>
      <c r="U68" s="158"/>
      <c r="V68" s="158"/>
      <c r="W68" s="159"/>
      <c r="X68" s="160">
        <f t="shared" si="7"/>
        <v>25500</v>
      </c>
      <c r="Y68" s="160">
        <f t="shared" si="7"/>
        <v>0</v>
      </c>
      <c r="Z68" s="160">
        <f t="shared" si="7"/>
        <v>0</v>
      </c>
    </row>
    <row r="69" spans="1:26" s="134" customFormat="1" ht="49.5" customHeight="1" x14ac:dyDescent="0.25">
      <c r="A69" s="149"/>
      <c r="B69" s="150" t="s">
        <v>204</v>
      </c>
      <c r="C69" s="151"/>
      <c r="D69" s="151"/>
      <c r="E69" s="151"/>
      <c r="F69" s="151"/>
      <c r="G69" s="151"/>
      <c r="H69" s="151"/>
      <c r="I69" s="151"/>
      <c r="J69" s="152"/>
      <c r="K69" s="156">
        <v>121</v>
      </c>
      <c r="L69" s="153">
        <v>5</v>
      </c>
      <c r="M69" s="153">
        <v>3</v>
      </c>
      <c r="N69" s="154">
        <v>5250000000</v>
      </c>
      <c r="O69" s="155">
        <v>0</v>
      </c>
      <c r="P69" s="156"/>
      <c r="Q69" s="157">
        <v>0</v>
      </c>
      <c r="R69" s="226"/>
      <c r="S69" s="226"/>
      <c r="T69" s="226"/>
      <c r="U69" s="226"/>
      <c r="V69" s="158">
        <v>0</v>
      </c>
      <c r="W69" s="159">
        <v>0</v>
      </c>
      <c r="X69" s="160">
        <f t="shared" si="7"/>
        <v>25500</v>
      </c>
      <c r="Y69" s="160">
        <f t="shared" si="7"/>
        <v>0</v>
      </c>
      <c r="Z69" s="160">
        <f t="shared" si="7"/>
        <v>0</v>
      </c>
    </row>
    <row r="70" spans="1:26" s="134" customFormat="1" ht="48.75" customHeight="1" x14ac:dyDescent="0.25">
      <c r="A70" s="149"/>
      <c r="B70" s="150" t="s">
        <v>205</v>
      </c>
      <c r="C70" s="151"/>
      <c r="D70" s="151"/>
      <c r="E70" s="151"/>
      <c r="F70" s="151"/>
      <c r="G70" s="151"/>
      <c r="H70" s="151"/>
      <c r="I70" s="151"/>
      <c r="J70" s="152"/>
      <c r="K70" s="156">
        <v>121</v>
      </c>
      <c r="L70" s="153">
        <v>5</v>
      </c>
      <c r="M70" s="153">
        <v>3</v>
      </c>
      <c r="N70" s="154">
        <v>5250095310</v>
      </c>
      <c r="O70" s="155">
        <v>0</v>
      </c>
      <c r="P70" s="156"/>
      <c r="Q70" s="157">
        <v>0</v>
      </c>
      <c r="R70" s="226"/>
      <c r="S70" s="226"/>
      <c r="T70" s="226"/>
      <c r="U70" s="226"/>
      <c r="V70" s="158">
        <v>0</v>
      </c>
      <c r="W70" s="159">
        <v>0</v>
      </c>
      <c r="X70" s="160">
        <f t="shared" si="7"/>
        <v>25500</v>
      </c>
      <c r="Y70" s="160">
        <f t="shared" si="7"/>
        <v>0</v>
      </c>
      <c r="Z70" s="160">
        <f t="shared" si="7"/>
        <v>0</v>
      </c>
    </row>
    <row r="71" spans="1:26" s="134" customFormat="1" ht="47.25" customHeight="1" x14ac:dyDescent="0.25">
      <c r="A71" s="149"/>
      <c r="B71" s="150" t="s">
        <v>223</v>
      </c>
      <c r="C71" s="151"/>
      <c r="D71" s="151"/>
      <c r="E71" s="151"/>
      <c r="F71" s="151"/>
      <c r="G71" s="151"/>
      <c r="H71" s="151"/>
      <c r="I71" s="151"/>
      <c r="J71" s="152"/>
      <c r="K71" s="156">
        <v>121</v>
      </c>
      <c r="L71" s="153">
        <v>5</v>
      </c>
      <c r="M71" s="153">
        <v>3</v>
      </c>
      <c r="N71" s="154">
        <v>5250095310</v>
      </c>
      <c r="O71" s="155">
        <v>240</v>
      </c>
      <c r="P71" s="156"/>
      <c r="Q71" s="157">
        <v>10000</v>
      </c>
      <c r="R71" s="226"/>
      <c r="S71" s="226"/>
      <c r="T71" s="226"/>
      <c r="U71" s="226"/>
      <c r="V71" s="158">
        <v>0</v>
      </c>
      <c r="W71" s="159">
        <v>0</v>
      </c>
      <c r="X71" s="160">
        <f>X72</f>
        <v>25500</v>
      </c>
      <c r="Y71" s="160">
        <f t="shared" si="7"/>
        <v>0</v>
      </c>
      <c r="Z71" s="160">
        <f t="shared" si="7"/>
        <v>0</v>
      </c>
    </row>
    <row r="72" spans="1:26" s="134" customFormat="1" ht="50.25" customHeight="1" x14ac:dyDescent="0.25">
      <c r="A72" s="149"/>
      <c r="B72" s="150" t="s">
        <v>224</v>
      </c>
      <c r="C72" s="151"/>
      <c r="D72" s="151"/>
      <c r="E72" s="151"/>
      <c r="F72" s="151"/>
      <c r="G72" s="151"/>
      <c r="H72" s="151"/>
      <c r="I72" s="151"/>
      <c r="J72" s="152"/>
      <c r="K72" s="156">
        <v>121</v>
      </c>
      <c r="L72" s="153">
        <v>5</v>
      </c>
      <c r="M72" s="153">
        <v>3</v>
      </c>
      <c r="N72" s="154">
        <v>5250095310</v>
      </c>
      <c r="O72" s="155">
        <v>244</v>
      </c>
      <c r="P72" s="156"/>
      <c r="Q72" s="157"/>
      <c r="R72" s="158"/>
      <c r="S72" s="158"/>
      <c r="T72" s="158"/>
      <c r="U72" s="158"/>
      <c r="V72" s="158"/>
      <c r="W72" s="159"/>
      <c r="X72" s="160">
        <v>25500</v>
      </c>
      <c r="Y72" s="160">
        <v>0</v>
      </c>
      <c r="Z72" s="160">
        <v>0</v>
      </c>
    </row>
    <row r="73" spans="1:26" s="134" customFormat="1" ht="26.25" customHeight="1" x14ac:dyDescent="0.25">
      <c r="A73" s="149"/>
      <c r="B73" s="137" t="s">
        <v>125</v>
      </c>
      <c r="C73" s="138"/>
      <c r="D73" s="138"/>
      <c r="E73" s="138"/>
      <c r="F73" s="138"/>
      <c r="G73" s="138"/>
      <c r="H73" s="138"/>
      <c r="I73" s="138"/>
      <c r="J73" s="139"/>
      <c r="K73" s="143">
        <v>121</v>
      </c>
      <c r="L73" s="140">
        <v>8</v>
      </c>
      <c r="M73" s="140">
        <v>0</v>
      </c>
      <c r="N73" s="141">
        <v>0</v>
      </c>
      <c r="O73" s="142">
        <v>0</v>
      </c>
      <c r="P73" s="143"/>
      <c r="Q73" s="144"/>
      <c r="R73" s="145"/>
      <c r="S73" s="145"/>
      <c r="T73" s="145"/>
      <c r="U73" s="145"/>
      <c r="V73" s="145"/>
      <c r="W73" s="146"/>
      <c r="X73" s="133">
        <f t="shared" ref="X73:Z75" si="8">X74</f>
        <v>1667547.8599999999</v>
      </c>
      <c r="Y73" s="133">
        <f t="shared" si="8"/>
        <v>1404600</v>
      </c>
      <c r="Z73" s="133">
        <f t="shared" si="8"/>
        <v>1404600</v>
      </c>
    </row>
    <row r="74" spans="1:26" s="134" customFormat="1" ht="18" customHeight="1" x14ac:dyDescent="0.25">
      <c r="A74" s="149"/>
      <c r="B74" s="137" t="s">
        <v>127</v>
      </c>
      <c r="C74" s="138"/>
      <c r="D74" s="138"/>
      <c r="E74" s="138"/>
      <c r="F74" s="138"/>
      <c r="G74" s="138"/>
      <c r="H74" s="138"/>
      <c r="I74" s="138"/>
      <c r="J74" s="139"/>
      <c r="K74" s="143">
        <v>121</v>
      </c>
      <c r="L74" s="140">
        <v>8</v>
      </c>
      <c r="M74" s="140">
        <v>1</v>
      </c>
      <c r="N74" s="141">
        <v>0</v>
      </c>
      <c r="O74" s="142">
        <v>0</v>
      </c>
      <c r="P74" s="143"/>
      <c r="Q74" s="144"/>
      <c r="R74" s="145"/>
      <c r="S74" s="145"/>
      <c r="T74" s="145"/>
      <c r="U74" s="145"/>
      <c r="V74" s="145"/>
      <c r="W74" s="146"/>
      <c r="X74" s="133">
        <f t="shared" si="8"/>
        <v>1667547.8599999999</v>
      </c>
      <c r="Y74" s="133">
        <f t="shared" si="8"/>
        <v>1404600</v>
      </c>
      <c r="Z74" s="133">
        <f t="shared" si="8"/>
        <v>1404600</v>
      </c>
    </row>
    <row r="75" spans="1:26" s="134" customFormat="1" ht="82.5" customHeight="1" x14ac:dyDescent="0.25">
      <c r="A75" s="149"/>
      <c r="B75" s="232" t="s">
        <v>185</v>
      </c>
      <c r="C75" s="232"/>
      <c r="D75" s="232"/>
      <c r="E75" s="232"/>
      <c r="F75" s="232"/>
      <c r="G75" s="232"/>
      <c r="H75" s="232"/>
      <c r="I75" s="232"/>
      <c r="J75" s="232"/>
      <c r="K75" s="156">
        <v>121</v>
      </c>
      <c r="L75" s="153">
        <v>8</v>
      </c>
      <c r="M75" s="153">
        <v>1</v>
      </c>
      <c r="N75" s="154">
        <v>5200000000</v>
      </c>
      <c r="O75" s="155">
        <v>0</v>
      </c>
      <c r="P75" s="156"/>
      <c r="Q75" s="157"/>
      <c r="R75" s="158"/>
      <c r="S75" s="158"/>
      <c r="T75" s="158"/>
      <c r="U75" s="158"/>
      <c r="V75" s="158"/>
      <c r="W75" s="159"/>
      <c r="X75" s="160">
        <f t="shared" si="8"/>
        <v>1667547.8599999999</v>
      </c>
      <c r="Y75" s="160">
        <f t="shared" si="8"/>
        <v>1404600</v>
      </c>
      <c r="Z75" s="160">
        <f t="shared" si="8"/>
        <v>1404600</v>
      </c>
    </row>
    <row r="76" spans="1:26" s="134" customFormat="1" ht="49.5" customHeight="1" x14ac:dyDescent="0.25">
      <c r="A76" s="149"/>
      <c r="B76" s="232" t="s">
        <v>207</v>
      </c>
      <c r="C76" s="232"/>
      <c r="D76" s="232"/>
      <c r="E76" s="232"/>
      <c r="F76" s="232"/>
      <c r="G76" s="232"/>
      <c r="H76" s="232"/>
      <c r="I76" s="232"/>
      <c r="J76" s="232"/>
      <c r="K76" s="156">
        <v>121</v>
      </c>
      <c r="L76" s="153">
        <v>8</v>
      </c>
      <c r="M76" s="153">
        <v>1</v>
      </c>
      <c r="N76" s="154">
        <v>5260000000</v>
      </c>
      <c r="O76" s="155">
        <v>0</v>
      </c>
      <c r="P76" s="156"/>
      <c r="Q76" s="157">
        <v>0</v>
      </c>
      <c r="R76" s="226"/>
      <c r="S76" s="226"/>
      <c r="T76" s="226"/>
      <c r="U76" s="226"/>
      <c r="V76" s="158">
        <v>0</v>
      </c>
      <c r="W76" s="159">
        <v>0</v>
      </c>
      <c r="X76" s="160">
        <f>X77+X81+X84</f>
        <v>1667547.8599999999</v>
      </c>
      <c r="Y76" s="160">
        <f>Y77+Y81+Y84</f>
        <v>1404600</v>
      </c>
      <c r="Z76" s="160">
        <f>Z77+Z81+Z84</f>
        <v>1404600</v>
      </c>
    </row>
    <row r="77" spans="1:26" s="134" customFormat="1" ht="33" customHeight="1" x14ac:dyDescent="0.25">
      <c r="A77" s="149"/>
      <c r="B77" s="233" t="s">
        <v>232</v>
      </c>
      <c r="C77" s="233"/>
      <c r="D77" s="233"/>
      <c r="E77" s="233"/>
      <c r="F77" s="233"/>
      <c r="G77" s="233"/>
      <c r="H77" s="233"/>
      <c r="I77" s="233"/>
      <c r="J77" s="233"/>
      <c r="K77" s="156">
        <v>121</v>
      </c>
      <c r="L77" s="153">
        <v>8</v>
      </c>
      <c r="M77" s="153">
        <v>1</v>
      </c>
      <c r="N77" s="154">
        <v>5260095110</v>
      </c>
      <c r="O77" s="155">
        <v>0</v>
      </c>
      <c r="P77" s="156"/>
      <c r="Q77" s="157"/>
      <c r="R77" s="158"/>
      <c r="S77" s="158"/>
      <c r="T77" s="158"/>
      <c r="U77" s="158"/>
      <c r="V77" s="158"/>
      <c r="W77" s="159"/>
      <c r="X77" s="160">
        <f t="shared" ref="X77:Z79" si="9">X78</f>
        <v>279000</v>
      </c>
      <c r="Y77" s="160">
        <f t="shared" si="9"/>
        <v>0</v>
      </c>
      <c r="Z77" s="160">
        <f t="shared" si="9"/>
        <v>0</v>
      </c>
    </row>
    <row r="78" spans="1:26" s="134" customFormat="1" ht="32.25" customHeight="1" x14ac:dyDescent="0.25">
      <c r="A78" s="149"/>
      <c r="B78" s="233" t="s">
        <v>209</v>
      </c>
      <c r="C78" s="233"/>
      <c r="D78" s="233"/>
      <c r="E78" s="233"/>
      <c r="F78" s="233"/>
      <c r="G78" s="233"/>
      <c r="H78" s="233"/>
      <c r="I78" s="233"/>
      <c r="J78" s="233"/>
      <c r="K78" s="156">
        <v>121</v>
      </c>
      <c r="L78" s="153">
        <v>8</v>
      </c>
      <c r="M78" s="153">
        <v>1</v>
      </c>
      <c r="N78" s="154">
        <v>5260095110</v>
      </c>
      <c r="O78" s="155">
        <v>200</v>
      </c>
      <c r="P78" s="156"/>
      <c r="Q78" s="157"/>
      <c r="R78" s="158"/>
      <c r="S78" s="158"/>
      <c r="T78" s="158"/>
      <c r="U78" s="158"/>
      <c r="V78" s="158"/>
      <c r="W78" s="159"/>
      <c r="X78" s="160">
        <f t="shared" si="9"/>
        <v>279000</v>
      </c>
      <c r="Y78" s="160">
        <f t="shared" si="9"/>
        <v>0</v>
      </c>
      <c r="Z78" s="160">
        <f t="shared" si="9"/>
        <v>0</v>
      </c>
    </row>
    <row r="79" spans="1:26" s="134" customFormat="1" ht="49.5" customHeight="1" x14ac:dyDescent="0.25">
      <c r="A79" s="149"/>
      <c r="B79" s="233" t="s">
        <v>223</v>
      </c>
      <c r="C79" s="233"/>
      <c r="D79" s="233"/>
      <c r="E79" s="233"/>
      <c r="F79" s="233"/>
      <c r="G79" s="233"/>
      <c r="H79" s="233"/>
      <c r="I79" s="233"/>
      <c r="J79" s="233"/>
      <c r="K79" s="156">
        <v>121</v>
      </c>
      <c r="L79" s="153">
        <v>8</v>
      </c>
      <c r="M79" s="153">
        <v>1</v>
      </c>
      <c r="N79" s="154">
        <v>5260095110</v>
      </c>
      <c r="O79" s="155">
        <v>240</v>
      </c>
      <c r="P79" s="156"/>
      <c r="Q79" s="157"/>
      <c r="R79" s="158"/>
      <c r="S79" s="158"/>
      <c r="T79" s="158"/>
      <c r="U79" s="158"/>
      <c r="V79" s="158"/>
      <c r="W79" s="159"/>
      <c r="X79" s="160">
        <f t="shared" si="9"/>
        <v>279000</v>
      </c>
      <c r="Y79" s="160">
        <f t="shared" si="9"/>
        <v>0</v>
      </c>
      <c r="Z79" s="160">
        <f t="shared" si="9"/>
        <v>0</v>
      </c>
    </row>
    <row r="80" spans="1:26" s="134" customFormat="1" ht="19.5" customHeight="1" x14ac:dyDescent="0.25">
      <c r="A80" s="149"/>
      <c r="B80" s="233" t="s">
        <v>210</v>
      </c>
      <c r="C80" s="233"/>
      <c r="D80" s="233"/>
      <c r="E80" s="233"/>
      <c r="F80" s="233"/>
      <c r="G80" s="233"/>
      <c r="H80" s="233"/>
      <c r="I80" s="233"/>
      <c r="J80" s="233"/>
      <c r="K80" s="156">
        <v>121</v>
      </c>
      <c r="L80" s="153">
        <v>8</v>
      </c>
      <c r="M80" s="153">
        <v>1</v>
      </c>
      <c r="N80" s="154">
        <v>5260095110</v>
      </c>
      <c r="O80" s="155">
        <v>244</v>
      </c>
      <c r="P80" s="156"/>
      <c r="Q80" s="157"/>
      <c r="R80" s="158"/>
      <c r="S80" s="158"/>
      <c r="T80" s="158"/>
      <c r="U80" s="158"/>
      <c r="V80" s="158"/>
      <c r="W80" s="159"/>
      <c r="X80" s="160">
        <v>279000</v>
      </c>
      <c r="Y80" s="160">
        <v>0</v>
      </c>
      <c r="Z80" s="160">
        <v>0</v>
      </c>
    </row>
    <row r="81" spans="1:26" s="134" customFormat="1" ht="63" customHeight="1" x14ac:dyDescent="0.25">
      <c r="A81" s="149"/>
      <c r="B81" s="234" t="s">
        <v>211</v>
      </c>
      <c r="C81" s="234"/>
      <c r="D81" s="234"/>
      <c r="E81" s="234"/>
      <c r="F81" s="234"/>
      <c r="G81" s="234"/>
      <c r="H81" s="234"/>
      <c r="I81" s="234"/>
      <c r="J81" s="234"/>
      <c r="K81" s="156">
        <v>121</v>
      </c>
      <c r="L81" s="153">
        <v>8</v>
      </c>
      <c r="M81" s="153">
        <v>1</v>
      </c>
      <c r="N81" s="154">
        <v>5260095220</v>
      </c>
      <c r="O81" s="155">
        <v>0</v>
      </c>
      <c r="P81" s="156"/>
      <c r="Q81" s="157"/>
      <c r="R81" s="158"/>
      <c r="S81" s="158"/>
      <c r="T81" s="158"/>
      <c r="U81" s="158"/>
      <c r="V81" s="158"/>
      <c r="W81" s="159"/>
      <c r="X81" s="160">
        <f>X83</f>
        <v>243947.86</v>
      </c>
      <c r="Y81" s="160">
        <f>Y83</f>
        <v>0</v>
      </c>
      <c r="Z81" s="160">
        <f>Z83</f>
        <v>0</v>
      </c>
    </row>
    <row r="82" spans="1:26" s="134" customFormat="1" ht="46.5" customHeight="1" x14ac:dyDescent="0.25">
      <c r="A82" s="149"/>
      <c r="B82" s="234" t="s">
        <v>223</v>
      </c>
      <c r="C82" s="234"/>
      <c r="D82" s="234"/>
      <c r="E82" s="234"/>
      <c r="F82" s="234"/>
      <c r="G82" s="234"/>
      <c r="H82" s="234"/>
      <c r="I82" s="234"/>
      <c r="J82" s="234"/>
      <c r="K82" s="156">
        <v>121</v>
      </c>
      <c r="L82" s="153">
        <v>8</v>
      </c>
      <c r="M82" s="153">
        <v>1</v>
      </c>
      <c r="N82" s="154">
        <v>5260095220</v>
      </c>
      <c r="O82" s="155">
        <v>240</v>
      </c>
      <c r="P82" s="156"/>
      <c r="Q82" s="157"/>
      <c r="R82" s="158"/>
      <c r="S82" s="158"/>
      <c r="T82" s="158"/>
      <c r="U82" s="158"/>
      <c r="V82" s="158"/>
      <c r="W82" s="159"/>
      <c r="X82" s="160">
        <f>X83</f>
        <v>243947.86</v>
      </c>
      <c r="Y82" s="160">
        <f>Y83</f>
        <v>0</v>
      </c>
      <c r="Z82" s="160">
        <f>Z83</f>
        <v>0</v>
      </c>
    </row>
    <row r="83" spans="1:26" s="134" customFormat="1" ht="48" customHeight="1" x14ac:dyDescent="0.25">
      <c r="A83" s="149"/>
      <c r="B83" s="150" t="s">
        <v>224</v>
      </c>
      <c r="C83" s="151"/>
      <c r="D83" s="151"/>
      <c r="E83" s="151"/>
      <c r="F83" s="151"/>
      <c r="G83" s="151"/>
      <c r="H83" s="151"/>
      <c r="I83" s="151"/>
      <c r="J83" s="152"/>
      <c r="K83" s="156">
        <v>121</v>
      </c>
      <c r="L83" s="153">
        <v>8</v>
      </c>
      <c r="M83" s="153">
        <v>1</v>
      </c>
      <c r="N83" s="154">
        <v>5260095220</v>
      </c>
      <c r="O83" s="155">
        <v>244</v>
      </c>
      <c r="P83" s="156"/>
      <c r="Q83" s="157"/>
      <c r="R83" s="158"/>
      <c r="S83" s="158"/>
      <c r="T83" s="158"/>
      <c r="U83" s="158"/>
      <c r="V83" s="158"/>
      <c r="W83" s="159"/>
      <c r="X83" s="160">
        <v>243947.86</v>
      </c>
      <c r="Y83" s="160">
        <v>0</v>
      </c>
      <c r="Z83" s="160">
        <v>0</v>
      </c>
    </row>
    <row r="84" spans="1:26" s="134" customFormat="1" ht="33" customHeight="1" x14ac:dyDescent="0.25">
      <c r="A84" s="149"/>
      <c r="B84" s="150" t="s">
        <v>233</v>
      </c>
      <c r="C84" s="151"/>
      <c r="D84" s="151"/>
      <c r="E84" s="151"/>
      <c r="F84" s="151"/>
      <c r="G84" s="151"/>
      <c r="H84" s="151"/>
      <c r="I84" s="151"/>
      <c r="J84" s="152"/>
      <c r="K84" s="156">
        <v>121</v>
      </c>
      <c r="L84" s="153">
        <v>8</v>
      </c>
      <c r="M84" s="153">
        <v>1</v>
      </c>
      <c r="N84" s="154">
        <v>5260075080</v>
      </c>
      <c r="O84" s="155">
        <v>0</v>
      </c>
      <c r="P84" s="156"/>
      <c r="Q84" s="157"/>
      <c r="R84" s="158"/>
      <c r="S84" s="158"/>
      <c r="T84" s="158"/>
      <c r="U84" s="158"/>
      <c r="V84" s="158"/>
      <c r="W84" s="159"/>
      <c r="X84" s="160">
        <f>X85</f>
        <v>1144600</v>
      </c>
      <c r="Y84" s="160">
        <f>Y85</f>
        <v>1404600</v>
      </c>
      <c r="Z84" s="160">
        <f>Z85</f>
        <v>1404600</v>
      </c>
    </row>
    <row r="85" spans="1:26" s="134" customFormat="1" ht="18.75" customHeight="1" x14ac:dyDescent="0.25">
      <c r="A85" s="149"/>
      <c r="B85" s="235" t="s">
        <v>191</v>
      </c>
      <c r="C85" s="236"/>
      <c r="D85" s="236"/>
      <c r="E85" s="236"/>
      <c r="F85" s="236"/>
      <c r="G85" s="236"/>
      <c r="H85" s="236"/>
      <c r="I85" s="236"/>
      <c r="J85" s="237"/>
      <c r="K85" s="238">
        <v>121</v>
      </c>
      <c r="L85" s="239">
        <v>8</v>
      </c>
      <c r="M85" s="239">
        <v>1</v>
      </c>
      <c r="N85" s="240">
        <v>5260075080</v>
      </c>
      <c r="O85" s="241">
        <v>540</v>
      </c>
      <c r="P85" s="238"/>
      <c r="Q85" s="242"/>
      <c r="R85" s="243"/>
      <c r="S85" s="243"/>
      <c r="T85" s="243"/>
      <c r="U85" s="243"/>
      <c r="V85" s="243"/>
      <c r="W85" s="244"/>
      <c r="X85" s="245">
        <v>1144600</v>
      </c>
      <c r="Y85" s="245">
        <v>1404600</v>
      </c>
      <c r="Z85" s="245">
        <v>1404600</v>
      </c>
    </row>
    <row r="86" spans="1:26" s="134" customFormat="1" ht="25.5" customHeight="1" x14ac:dyDescent="0.25">
      <c r="A86" s="149"/>
      <c r="B86" s="221" t="s">
        <v>234</v>
      </c>
      <c r="C86" s="222"/>
      <c r="D86" s="222"/>
      <c r="E86" s="222"/>
      <c r="F86" s="222"/>
      <c r="G86" s="222"/>
      <c r="H86" s="222"/>
      <c r="I86" s="222"/>
      <c r="J86" s="223"/>
      <c r="K86" s="246">
        <v>121</v>
      </c>
      <c r="L86" s="247">
        <v>10</v>
      </c>
      <c r="M86" s="247">
        <v>0</v>
      </c>
      <c r="N86" s="248">
        <v>0</v>
      </c>
      <c r="O86" s="249">
        <v>0</v>
      </c>
      <c r="P86" s="246"/>
      <c r="Q86" s="250"/>
      <c r="R86" s="251"/>
      <c r="S86" s="251"/>
      <c r="T86" s="251"/>
      <c r="U86" s="251"/>
      <c r="V86" s="251"/>
      <c r="W86" s="252"/>
      <c r="X86" s="253">
        <f t="shared" ref="X86:Z91" si="10">X87</f>
        <v>0</v>
      </c>
      <c r="Y86" s="253">
        <f t="shared" si="10"/>
        <v>0</v>
      </c>
      <c r="Z86" s="253">
        <f t="shared" si="10"/>
        <v>0</v>
      </c>
    </row>
    <row r="87" spans="1:26" s="134" customFormat="1" ht="24.75" customHeight="1" x14ac:dyDescent="0.25">
      <c r="A87" s="149"/>
      <c r="B87" s="221" t="s">
        <v>130</v>
      </c>
      <c r="C87" s="222"/>
      <c r="D87" s="222"/>
      <c r="E87" s="222"/>
      <c r="F87" s="222"/>
      <c r="G87" s="222"/>
      <c r="H87" s="222"/>
      <c r="I87" s="222"/>
      <c r="J87" s="223"/>
      <c r="K87" s="246">
        <v>121</v>
      </c>
      <c r="L87" s="247">
        <v>10</v>
      </c>
      <c r="M87" s="247">
        <v>1</v>
      </c>
      <c r="N87" s="248">
        <v>0</v>
      </c>
      <c r="O87" s="249">
        <v>0</v>
      </c>
      <c r="P87" s="246"/>
      <c r="Q87" s="250"/>
      <c r="R87" s="251"/>
      <c r="S87" s="251"/>
      <c r="T87" s="251"/>
      <c r="U87" s="251"/>
      <c r="V87" s="251"/>
      <c r="W87" s="252"/>
      <c r="X87" s="253">
        <f t="shared" si="10"/>
        <v>0</v>
      </c>
      <c r="Y87" s="253">
        <f t="shared" si="10"/>
        <v>0</v>
      </c>
      <c r="Z87" s="253">
        <f t="shared" si="10"/>
        <v>0</v>
      </c>
    </row>
    <row r="88" spans="1:26" s="134" customFormat="1" ht="81.75" customHeight="1" x14ac:dyDescent="0.25">
      <c r="A88" s="149"/>
      <c r="B88" s="235" t="s">
        <v>185</v>
      </c>
      <c r="C88" s="236"/>
      <c r="D88" s="236"/>
      <c r="E88" s="236"/>
      <c r="F88" s="236"/>
      <c r="G88" s="236"/>
      <c r="H88" s="236"/>
      <c r="I88" s="236"/>
      <c r="J88" s="237"/>
      <c r="K88" s="238">
        <v>121</v>
      </c>
      <c r="L88" s="239">
        <v>10</v>
      </c>
      <c r="M88" s="239">
        <v>1</v>
      </c>
      <c r="N88" s="240">
        <v>5200000000</v>
      </c>
      <c r="O88" s="241">
        <v>0</v>
      </c>
      <c r="P88" s="238"/>
      <c r="Q88" s="242"/>
      <c r="R88" s="243"/>
      <c r="S88" s="243"/>
      <c r="T88" s="243"/>
      <c r="U88" s="243"/>
      <c r="V88" s="243"/>
      <c r="W88" s="244"/>
      <c r="X88" s="245">
        <f t="shared" si="10"/>
        <v>0</v>
      </c>
      <c r="Y88" s="245">
        <f t="shared" si="10"/>
        <v>0</v>
      </c>
      <c r="Z88" s="245">
        <f t="shared" si="10"/>
        <v>0</v>
      </c>
    </row>
    <row r="89" spans="1:26" s="134" customFormat="1" ht="65.25" customHeight="1" x14ac:dyDescent="0.25">
      <c r="A89" s="149"/>
      <c r="B89" s="235" t="s">
        <v>186</v>
      </c>
      <c r="C89" s="236"/>
      <c r="D89" s="236"/>
      <c r="E89" s="236"/>
      <c r="F89" s="236"/>
      <c r="G89" s="236"/>
      <c r="H89" s="236"/>
      <c r="I89" s="236"/>
      <c r="J89" s="237"/>
      <c r="K89" s="238">
        <v>121</v>
      </c>
      <c r="L89" s="239">
        <v>10</v>
      </c>
      <c r="M89" s="239">
        <v>1</v>
      </c>
      <c r="N89" s="240">
        <v>5210000000</v>
      </c>
      <c r="O89" s="241">
        <v>0</v>
      </c>
      <c r="P89" s="238"/>
      <c r="Q89" s="242"/>
      <c r="R89" s="243"/>
      <c r="S89" s="243"/>
      <c r="T89" s="243"/>
      <c r="U89" s="243"/>
      <c r="V89" s="243"/>
      <c r="W89" s="244"/>
      <c r="X89" s="245">
        <f t="shared" si="10"/>
        <v>0</v>
      </c>
      <c r="Y89" s="245">
        <f t="shared" si="10"/>
        <v>0</v>
      </c>
      <c r="Z89" s="245">
        <f t="shared" si="10"/>
        <v>0</v>
      </c>
    </row>
    <row r="90" spans="1:26" s="134" customFormat="1" ht="30.75" customHeight="1" x14ac:dyDescent="0.25">
      <c r="A90" s="149"/>
      <c r="B90" s="235" t="s">
        <v>212</v>
      </c>
      <c r="C90" s="236"/>
      <c r="D90" s="236"/>
      <c r="E90" s="236"/>
      <c r="F90" s="236"/>
      <c r="G90" s="236"/>
      <c r="H90" s="236"/>
      <c r="I90" s="236"/>
      <c r="J90" s="237"/>
      <c r="K90" s="238">
        <v>121</v>
      </c>
      <c r="L90" s="239">
        <v>10</v>
      </c>
      <c r="M90" s="239">
        <v>1</v>
      </c>
      <c r="N90" s="240">
        <v>5210025050</v>
      </c>
      <c r="O90" s="241">
        <v>0</v>
      </c>
      <c r="P90" s="238"/>
      <c r="Q90" s="242"/>
      <c r="R90" s="243"/>
      <c r="S90" s="243"/>
      <c r="T90" s="243"/>
      <c r="U90" s="243"/>
      <c r="V90" s="243"/>
      <c r="W90" s="244"/>
      <c r="X90" s="245">
        <f t="shared" si="10"/>
        <v>0</v>
      </c>
      <c r="Y90" s="245">
        <f t="shared" si="10"/>
        <v>0</v>
      </c>
      <c r="Z90" s="245">
        <f t="shared" si="10"/>
        <v>0</v>
      </c>
    </row>
    <row r="91" spans="1:26" s="134" customFormat="1" ht="36" customHeight="1" x14ac:dyDescent="0.25">
      <c r="A91" s="149"/>
      <c r="B91" s="235" t="s">
        <v>213</v>
      </c>
      <c r="C91" s="236"/>
      <c r="D91" s="236"/>
      <c r="E91" s="236"/>
      <c r="F91" s="236"/>
      <c r="G91" s="236"/>
      <c r="H91" s="236"/>
      <c r="I91" s="236"/>
      <c r="J91" s="237"/>
      <c r="K91" s="238">
        <v>121</v>
      </c>
      <c r="L91" s="239">
        <v>10</v>
      </c>
      <c r="M91" s="239">
        <v>1</v>
      </c>
      <c r="N91" s="240">
        <v>5210025050</v>
      </c>
      <c r="O91" s="241">
        <v>310</v>
      </c>
      <c r="P91" s="238"/>
      <c r="Q91" s="242"/>
      <c r="R91" s="243"/>
      <c r="S91" s="243"/>
      <c r="T91" s="243"/>
      <c r="U91" s="243"/>
      <c r="V91" s="243"/>
      <c r="W91" s="244"/>
      <c r="X91" s="245">
        <f t="shared" si="10"/>
        <v>0</v>
      </c>
      <c r="Y91" s="245">
        <f t="shared" si="10"/>
        <v>0</v>
      </c>
      <c r="Z91" s="245">
        <f t="shared" si="10"/>
        <v>0</v>
      </c>
    </row>
    <row r="92" spans="1:26" s="134" customFormat="1" ht="24" customHeight="1" x14ac:dyDescent="0.25">
      <c r="A92" s="149"/>
      <c r="B92" s="235" t="s">
        <v>235</v>
      </c>
      <c r="C92" s="236"/>
      <c r="D92" s="236"/>
      <c r="E92" s="236"/>
      <c r="F92" s="236"/>
      <c r="G92" s="236"/>
      <c r="H92" s="236"/>
      <c r="I92" s="236"/>
      <c r="J92" s="237"/>
      <c r="K92" s="238">
        <v>121</v>
      </c>
      <c r="L92" s="239">
        <v>10</v>
      </c>
      <c r="M92" s="239">
        <v>1</v>
      </c>
      <c r="N92" s="240">
        <v>5210025050</v>
      </c>
      <c r="O92" s="241">
        <v>312</v>
      </c>
      <c r="P92" s="238"/>
      <c r="Q92" s="242"/>
      <c r="R92" s="243"/>
      <c r="S92" s="243"/>
      <c r="T92" s="243"/>
      <c r="U92" s="243"/>
      <c r="V92" s="243"/>
      <c r="W92" s="244"/>
      <c r="X92" s="245">
        <v>0</v>
      </c>
      <c r="Y92" s="245">
        <v>0</v>
      </c>
      <c r="Z92" s="245">
        <v>0</v>
      </c>
    </row>
    <row r="93" spans="1:26" s="134" customFormat="1" ht="19.5" customHeight="1" thickBot="1" x14ac:dyDescent="0.3">
      <c r="A93" s="254"/>
      <c r="B93" s="255" t="s">
        <v>236</v>
      </c>
      <c r="C93" s="256"/>
      <c r="D93" s="256"/>
      <c r="E93" s="256"/>
      <c r="F93" s="256"/>
      <c r="G93" s="256"/>
      <c r="H93" s="256"/>
      <c r="I93" s="256"/>
      <c r="J93" s="257"/>
      <c r="K93" s="258"/>
      <c r="L93" s="258"/>
      <c r="M93" s="258"/>
      <c r="N93" s="259"/>
      <c r="O93" s="259"/>
      <c r="P93" s="258"/>
      <c r="Q93" s="260">
        <v>10000</v>
      </c>
      <c r="R93" s="261"/>
      <c r="S93" s="261"/>
      <c r="T93" s="261"/>
      <c r="U93" s="261"/>
      <c r="V93" s="261">
        <v>0</v>
      </c>
      <c r="W93" s="262">
        <v>0</v>
      </c>
      <c r="X93" s="263">
        <f>X9</f>
        <v>4568444.16</v>
      </c>
      <c r="Y93" s="263">
        <f>Y9</f>
        <v>3665600</v>
      </c>
      <c r="Z93" s="263">
        <f>Z9</f>
        <v>3865700</v>
      </c>
    </row>
    <row r="94" spans="1:26" s="134" customFormat="1" ht="11.25" customHeight="1" x14ac:dyDescent="0.3">
      <c r="A94" s="254"/>
      <c r="B94" s="264"/>
      <c r="C94" s="264"/>
      <c r="D94" s="264"/>
      <c r="E94" s="264"/>
      <c r="F94" s="264"/>
      <c r="G94" s="264"/>
      <c r="H94" s="264"/>
      <c r="I94" s="264"/>
      <c r="J94" s="264"/>
      <c r="K94" s="265"/>
      <c r="L94" s="265"/>
      <c r="M94" s="265"/>
      <c r="N94" s="266"/>
      <c r="O94" s="266"/>
      <c r="P94" s="265"/>
      <c r="Q94" s="267"/>
      <c r="R94" s="268"/>
      <c r="S94" s="268"/>
      <c r="T94" s="268"/>
      <c r="U94" s="268"/>
      <c r="V94" s="268"/>
      <c r="W94" s="267"/>
      <c r="X94" s="267"/>
      <c r="Y94" s="269" t="s">
        <v>237</v>
      </c>
    </row>
    <row r="95" spans="1:26" s="134" customFormat="1" x14ac:dyDescent="0.2">
      <c r="A95" s="270"/>
      <c r="B95" s="270"/>
      <c r="C95" s="270"/>
      <c r="D95" s="270"/>
      <c r="E95" s="270"/>
      <c r="F95" s="270"/>
      <c r="G95" s="270"/>
      <c r="H95" s="270"/>
      <c r="I95" s="270"/>
      <c r="J95" s="270"/>
      <c r="N95" s="271"/>
      <c r="O95" s="271"/>
    </row>
    <row r="96" spans="1:26" s="134" customFormat="1" x14ac:dyDescent="0.2">
      <c r="A96" s="270"/>
      <c r="B96" s="270"/>
      <c r="C96" s="270"/>
      <c r="D96" s="270"/>
      <c r="E96" s="270"/>
      <c r="F96" s="270"/>
      <c r="G96" s="270"/>
      <c r="H96" s="270"/>
      <c r="I96" s="270"/>
      <c r="J96" s="270"/>
      <c r="N96" s="271"/>
      <c r="O96" s="271"/>
    </row>
  </sheetData>
  <mergeCells count="108">
    <mergeCell ref="B91:J91"/>
    <mergeCell ref="B92:J92"/>
    <mergeCell ref="B93:J93"/>
    <mergeCell ref="B85:J85"/>
    <mergeCell ref="B86:J86"/>
    <mergeCell ref="B87:J87"/>
    <mergeCell ref="B88:J88"/>
    <mergeCell ref="B89:J89"/>
    <mergeCell ref="B90:J90"/>
    <mergeCell ref="B79:J79"/>
    <mergeCell ref="B80:J80"/>
    <mergeCell ref="B81:J81"/>
    <mergeCell ref="B82:J82"/>
    <mergeCell ref="B83:J83"/>
    <mergeCell ref="B84:J84"/>
    <mergeCell ref="B74:J74"/>
    <mergeCell ref="B75:J75"/>
    <mergeCell ref="B76:J76"/>
    <mergeCell ref="R76:U76"/>
    <mergeCell ref="B77:J77"/>
    <mergeCell ref="B78:J78"/>
    <mergeCell ref="B70:J70"/>
    <mergeCell ref="R70:U70"/>
    <mergeCell ref="B71:J71"/>
    <mergeCell ref="R71:U71"/>
    <mergeCell ref="B72:J72"/>
    <mergeCell ref="B73:J73"/>
    <mergeCell ref="B65:J65"/>
    <mergeCell ref="R65:U65"/>
    <mergeCell ref="B66:J66"/>
    <mergeCell ref="B67:J67"/>
    <mergeCell ref="B68:J68"/>
    <mergeCell ref="B69:J69"/>
    <mergeCell ref="R69:U69"/>
    <mergeCell ref="B61:J61"/>
    <mergeCell ref="B62:J62"/>
    <mergeCell ref="R62:U62"/>
    <mergeCell ref="B63:J63"/>
    <mergeCell ref="R63:U63"/>
    <mergeCell ref="B64:J64"/>
    <mergeCell ref="B56:J56"/>
    <mergeCell ref="R56:U56"/>
    <mergeCell ref="B57:J57"/>
    <mergeCell ref="B58:J58"/>
    <mergeCell ref="B59:J59"/>
    <mergeCell ref="B60:J60"/>
    <mergeCell ref="R51:U51"/>
    <mergeCell ref="B52:J52"/>
    <mergeCell ref="B53:J53"/>
    <mergeCell ref="B54:J54"/>
    <mergeCell ref="B55:J55"/>
    <mergeCell ref="R55:U55"/>
    <mergeCell ref="B46:J46"/>
    <mergeCell ref="B47:J47"/>
    <mergeCell ref="B48:J48"/>
    <mergeCell ref="B49:J49"/>
    <mergeCell ref="B50:J50"/>
    <mergeCell ref="B51:J51"/>
    <mergeCell ref="B41:J41"/>
    <mergeCell ref="B42:J42"/>
    <mergeCell ref="B43:J43"/>
    <mergeCell ref="B44:J44"/>
    <mergeCell ref="B45:J45"/>
    <mergeCell ref="R45:U45"/>
    <mergeCell ref="B35:J35"/>
    <mergeCell ref="B36:J36"/>
    <mergeCell ref="B37:J37"/>
    <mergeCell ref="B38:J38"/>
    <mergeCell ref="B39:J39"/>
    <mergeCell ref="B40:J40"/>
    <mergeCell ref="B30:J30"/>
    <mergeCell ref="R30:U30"/>
    <mergeCell ref="B31:J31"/>
    <mergeCell ref="B32:J32"/>
    <mergeCell ref="B33:J33"/>
    <mergeCell ref="B34:J34"/>
    <mergeCell ref="B27:J27"/>
    <mergeCell ref="R27:U27"/>
    <mergeCell ref="B28:J28"/>
    <mergeCell ref="R28:U28"/>
    <mergeCell ref="B29:J29"/>
    <mergeCell ref="R29:U29"/>
    <mergeCell ref="B22:J22"/>
    <mergeCell ref="R22:U22"/>
    <mergeCell ref="B23:J23"/>
    <mergeCell ref="B24:J24"/>
    <mergeCell ref="B25:J25"/>
    <mergeCell ref="B26:J26"/>
    <mergeCell ref="B17:J17"/>
    <mergeCell ref="B18:J18"/>
    <mergeCell ref="B19:J19"/>
    <mergeCell ref="B20:J20"/>
    <mergeCell ref="B21:J21"/>
    <mergeCell ref="R21:U21"/>
    <mergeCell ref="B12:J12"/>
    <mergeCell ref="B13:J13"/>
    <mergeCell ref="B14:J14"/>
    <mergeCell ref="R14:U14"/>
    <mergeCell ref="B15:J15"/>
    <mergeCell ref="B16:J16"/>
    <mergeCell ref="R16:U16"/>
    <mergeCell ref="B8:J8"/>
    <mergeCell ref="B9:J9"/>
    <mergeCell ref="R9:U9"/>
    <mergeCell ref="B10:J10"/>
    <mergeCell ref="R10:U10"/>
    <mergeCell ref="B11:J11"/>
    <mergeCell ref="R11:U11"/>
  </mergeCells>
  <pageMargins left="0.78740157480314965" right="0.19685039370078741" top="0.19685039370078741" bottom="0.19685039370078741" header="0.51181102362204722" footer="0.51181102362204722"/>
  <pageSetup paperSize="9" scale="65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Прил1</vt:lpstr>
      <vt:lpstr>Прил2</vt:lpstr>
      <vt:lpstr>Прил3</vt:lpstr>
      <vt:lpstr>прил7</vt:lpstr>
      <vt:lpstr>прил8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2019-11-01T07:20:38Z</cp:lastPrinted>
  <dcterms:created xsi:type="dcterms:W3CDTF">2010-12-16T03:42:04Z</dcterms:created>
  <dcterms:modified xsi:type="dcterms:W3CDTF">2019-12-09T06:41:24Z</dcterms:modified>
</cp:coreProperties>
</file>