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Бурунча\"/>
    </mc:Choice>
  </mc:AlternateContent>
  <bookViews>
    <workbookView xWindow="0" yWindow="0" windowWidth="20490" windowHeight="7155"/>
  </bookViews>
  <sheets>
    <sheet name="Приложение 1" sheetId="1" r:id="rId1"/>
    <sheet name="Прил2" sheetId="9" r:id="rId2"/>
    <sheet name="Прил3" sheetId="10" r:id="rId3"/>
    <sheet name="Прил4" sheetId="11" r:id="rId4"/>
    <sheet name="Приложение 5 доходы" sheetId="2" r:id="rId5"/>
    <sheet name="Приложение 6" sheetId="3" r:id="rId6"/>
    <sheet name="Приложение 7" sheetId="4" r:id="rId7"/>
    <sheet name="Приложение 8" sheetId="5" r:id="rId8"/>
    <sheet name="Приложение 9" sheetId="8" r:id="rId9"/>
    <sheet name="Прил10" sheetId="12" r:id="rId10"/>
    <sheet name="Прил12" sheetId="13" r:id="rId11"/>
    <sheet name="Прил13" sheetId="14" r:id="rId12"/>
  </sheets>
  <definedNames>
    <definedName name="_xlnm.Print_Titles" localSheetId="9">Прил10!$9:$10</definedName>
  </definedNames>
  <calcPr calcId="152511"/>
</workbook>
</file>

<file path=xl/calcChain.xml><?xml version="1.0" encoding="utf-8"?>
<calcChain xmlns="http://schemas.openxmlformats.org/spreadsheetml/2006/main">
  <c r="P16" i="13" l="1"/>
  <c r="O16" i="13"/>
  <c r="N16" i="13"/>
  <c r="I16" i="13"/>
  <c r="H16" i="13"/>
  <c r="G16" i="13"/>
  <c r="M14" i="13"/>
  <c r="L14" i="13"/>
  <c r="F14" i="13"/>
  <c r="E14" i="13"/>
  <c r="D14" i="13"/>
  <c r="K14" i="13" s="1"/>
  <c r="C14" i="13"/>
  <c r="M13" i="13"/>
  <c r="L13" i="13"/>
  <c r="K13" i="13"/>
  <c r="I24" i="3"/>
  <c r="G24" i="3"/>
  <c r="H24" i="3"/>
  <c r="Z82" i="5"/>
  <c r="Z81" i="5" s="1"/>
  <c r="Z80" i="5" s="1"/>
  <c r="Z79" i="5" s="1"/>
  <c r="Z78" i="5" s="1"/>
  <c r="Z77" i="5" s="1"/>
  <c r="Y82" i="5"/>
  <c r="Y81" i="5" s="1"/>
  <c r="Y80" i="5" s="1"/>
  <c r="Y79" i="5" s="1"/>
  <c r="Y78" i="5" s="1"/>
  <c r="Y77" i="5" s="1"/>
  <c r="X82" i="5"/>
  <c r="X81" i="5" s="1"/>
  <c r="X80" i="5" s="1"/>
  <c r="X79" i="5" s="1"/>
  <c r="X78" i="5" s="1"/>
  <c r="X77" i="5" s="1"/>
  <c r="Y56" i="8"/>
  <c r="Y55" i="8" s="1"/>
  <c r="Y54" i="8" s="1"/>
  <c r="Y53" i="8" s="1"/>
  <c r="X56" i="8"/>
  <c r="X55" i="8" s="1"/>
  <c r="X54" i="8" s="1"/>
  <c r="X53" i="8" s="1"/>
  <c r="W56" i="8"/>
  <c r="W55" i="8" s="1"/>
  <c r="W54" i="8" s="1"/>
  <c r="W53" i="8" s="1"/>
  <c r="O66" i="4" l="1"/>
  <c r="O65" i="4" s="1"/>
  <c r="O64" i="4" s="1"/>
  <c r="O63" i="4" s="1"/>
  <c r="O62" i="4" s="1"/>
  <c r="O61" i="4" s="1"/>
  <c r="P66" i="4"/>
  <c r="P65" i="4" s="1"/>
  <c r="P64" i="4" s="1"/>
  <c r="P63" i="4" s="1"/>
  <c r="P62" i="4" s="1"/>
  <c r="P61" i="4" s="1"/>
  <c r="Q66" i="4"/>
  <c r="Q65" i="4" s="1"/>
  <c r="Q64" i="4" s="1"/>
  <c r="Q63" i="4" s="1"/>
  <c r="Q62" i="4" s="1"/>
  <c r="Q61" i="4" s="1"/>
  <c r="X28" i="8"/>
  <c r="X27" i="8" s="1"/>
  <c r="X26" i="8" s="1"/>
  <c r="X25" i="8" s="1"/>
  <c r="Y28" i="8"/>
  <c r="Y27" i="8" s="1"/>
  <c r="Y26" i="8" s="1"/>
  <c r="Y25" i="8" s="1"/>
  <c r="W28" i="8"/>
  <c r="W27" i="8" s="1"/>
  <c r="W26" i="8" s="1"/>
  <c r="W25" i="8" s="1"/>
  <c r="Y22" i="8"/>
  <c r="X22" i="8"/>
  <c r="W22" i="8"/>
  <c r="X18" i="8"/>
  <c r="X17" i="8" s="1"/>
  <c r="X16" i="8" s="1"/>
  <c r="Y18" i="8"/>
  <c r="W18" i="8"/>
  <c r="W17" i="8"/>
  <c r="W16" i="8" s="1"/>
  <c r="X14" i="8"/>
  <c r="X13" i="8" s="1"/>
  <c r="X12" i="8" s="1"/>
  <c r="Y14" i="8"/>
  <c r="Y13" i="8" s="1"/>
  <c r="Y12" i="8" s="1"/>
  <c r="W14" i="8"/>
  <c r="W13" i="8" s="1"/>
  <c r="W12" i="8" s="1"/>
  <c r="Y51" i="8"/>
  <c r="X51" i="8"/>
  <c r="W51" i="8"/>
  <c r="Y49" i="8"/>
  <c r="Y48" i="8" s="1"/>
  <c r="Y47" i="8" s="1"/>
  <c r="Y46" i="8" s="1"/>
  <c r="X49" i="8"/>
  <c r="X48" i="8" s="1"/>
  <c r="X47" i="8" s="1"/>
  <c r="X46" i="8" s="1"/>
  <c r="W49" i="8"/>
  <c r="W48" i="8" s="1"/>
  <c r="W47" i="8" s="1"/>
  <c r="W46" i="8" s="1"/>
  <c r="Y44" i="8"/>
  <c r="X44" i="8"/>
  <c r="X43" i="8" s="1"/>
  <c r="X42" i="8" s="1"/>
  <c r="X41" i="8" s="1"/>
  <c r="W44" i="8"/>
  <c r="W43" i="8" s="1"/>
  <c r="W42" i="8" s="1"/>
  <c r="W41" i="8" s="1"/>
  <c r="Y39" i="8"/>
  <c r="Y38" i="8" s="1"/>
  <c r="Y37" i="8" s="1"/>
  <c r="Y36" i="8" s="1"/>
  <c r="X39" i="8"/>
  <c r="X38" i="8" s="1"/>
  <c r="X37" i="8" s="1"/>
  <c r="X36" i="8" s="1"/>
  <c r="W39" i="8"/>
  <c r="W38" i="8" s="1"/>
  <c r="W37" i="8" s="1"/>
  <c r="W36" i="8" s="1"/>
  <c r="Y34" i="8"/>
  <c r="Y33" i="8" s="1"/>
  <c r="Y32" i="8" s="1"/>
  <c r="Y31" i="8" s="1"/>
  <c r="X34" i="8"/>
  <c r="X33" i="8"/>
  <c r="X32" i="8" s="1"/>
  <c r="X31" i="8" s="1"/>
  <c r="W34" i="8"/>
  <c r="W33" i="8" s="1"/>
  <c r="W32" i="8" s="1"/>
  <c r="W31" i="8" s="1"/>
  <c r="Y43" i="8"/>
  <c r="Y42" i="8" s="1"/>
  <c r="Y41" i="8" s="1"/>
  <c r="Q22" i="4"/>
  <c r="P22" i="4"/>
  <c r="O22" i="4"/>
  <c r="X74" i="5"/>
  <c r="O60" i="4" s="1"/>
  <c r="O59" i="4" s="1"/>
  <c r="Y74" i="5"/>
  <c r="Y73" i="5" s="1"/>
  <c r="Z74" i="5"/>
  <c r="Q60" i="4" s="1"/>
  <c r="Q59" i="4" s="1"/>
  <c r="Z71" i="5"/>
  <c r="Q58" i="4" s="1"/>
  <c r="Q57" i="4" s="1"/>
  <c r="Y71" i="5"/>
  <c r="P58" i="4" s="1"/>
  <c r="P57" i="4" s="1"/>
  <c r="X71" i="5"/>
  <c r="Z73" i="5"/>
  <c r="Z65" i="5"/>
  <c r="Q52" i="4" s="1"/>
  <c r="Z64" i="5"/>
  <c r="Z63" i="5" s="1"/>
  <c r="Z62" i="5" s="1"/>
  <c r="Z61" i="5" s="1"/>
  <c r="Z60" i="5" s="1"/>
  <c r="Y65" i="5"/>
  <c r="P52" i="4" s="1"/>
  <c r="P51" i="4" s="1"/>
  <c r="P50" i="4" s="1"/>
  <c r="P49" i="4" s="1"/>
  <c r="P48" i="4" s="1"/>
  <c r="P47" i="4" s="1"/>
  <c r="H21" i="3" s="1"/>
  <c r="H20" i="3" s="1"/>
  <c r="X65" i="5"/>
  <c r="O52" i="4" s="1"/>
  <c r="O51" i="4" s="1"/>
  <c r="O50" i="4" s="1"/>
  <c r="O49" i="4" s="1"/>
  <c r="O48" i="4" s="1"/>
  <c r="O47" i="4" s="1"/>
  <c r="G21" i="3" s="1"/>
  <c r="G20" i="3" s="1"/>
  <c r="Z57" i="5"/>
  <c r="Q46" i="4" s="1"/>
  <c r="Q45" i="4" s="1"/>
  <c r="Q44" i="4" s="1"/>
  <c r="Q43" i="4" s="1"/>
  <c r="Q42" i="4" s="1"/>
  <c r="Q41" i="4" s="1"/>
  <c r="I19" i="3" s="1"/>
  <c r="I18" i="3" s="1"/>
  <c r="Z56" i="5"/>
  <c r="Z55" i="5" s="1"/>
  <c r="Z54" i="5" s="1"/>
  <c r="Z53" i="5" s="1"/>
  <c r="Z52" i="5" s="1"/>
  <c r="Y57" i="5"/>
  <c r="P46" i="4" s="1"/>
  <c r="P45" i="4" s="1"/>
  <c r="P44" i="4" s="1"/>
  <c r="P43" i="4" s="1"/>
  <c r="P42" i="4" s="1"/>
  <c r="P41" i="4" s="1"/>
  <c r="H19" i="3" s="1"/>
  <c r="H18" i="3" s="1"/>
  <c r="X57" i="5"/>
  <c r="O46" i="4" s="1"/>
  <c r="O45" i="4" s="1"/>
  <c r="O44" i="4" s="1"/>
  <c r="O43" i="4" s="1"/>
  <c r="O42" i="4" s="1"/>
  <c r="O41" i="4" s="1"/>
  <c r="G19" i="3" s="1"/>
  <c r="G18" i="3" s="1"/>
  <c r="Z50" i="5"/>
  <c r="Q40" i="4" s="1"/>
  <c r="Q39" i="4" s="1"/>
  <c r="Q38" i="4" s="1"/>
  <c r="Q37" i="4" s="1"/>
  <c r="Q36" i="4" s="1"/>
  <c r="Q35" i="4" s="1"/>
  <c r="I17" i="3" s="1"/>
  <c r="I16" i="3" s="1"/>
  <c r="Z49" i="5"/>
  <c r="Z48" i="5" s="1"/>
  <c r="Z47" i="5" s="1"/>
  <c r="Z46" i="5" s="1"/>
  <c r="Z45" i="5" s="1"/>
  <c r="Y50" i="5"/>
  <c r="P40" i="4" s="1"/>
  <c r="P39" i="4" s="1"/>
  <c r="P38" i="4" s="1"/>
  <c r="P37" i="4" s="1"/>
  <c r="P36" i="4" s="1"/>
  <c r="P35" i="4" s="1"/>
  <c r="H17" i="3" s="1"/>
  <c r="H16" i="3" s="1"/>
  <c r="X50" i="5"/>
  <c r="O40" i="4" s="1"/>
  <c r="O39" i="4" s="1"/>
  <c r="O38" i="4" s="1"/>
  <c r="O37" i="4" s="1"/>
  <c r="O36" i="4" s="1"/>
  <c r="O35" i="4" s="1"/>
  <c r="G17" i="3" s="1"/>
  <c r="G16" i="3" s="1"/>
  <c r="Z43" i="5"/>
  <c r="Q34" i="4" s="1"/>
  <c r="Y43" i="5"/>
  <c r="P34" i="4" s="1"/>
  <c r="X43" i="5"/>
  <c r="O34" i="4" s="1"/>
  <c r="Z40" i="5"/>
  <c r="Y40" i="5"/>
  <c r="P33" i="4" s="1"/>
  <c r="X40" i="5"/>
  <c r="Z33" i="5"/>
  <c r="Q27" i="4" s="1"/>
  <c r="Q26" i="4" s="1"/>
  <c r="Q25" i="4" s="1"/>
  <c r="Q24" i="4" s="1"/>
  <c r="Q23" i="4" s="1"/>
  <c r="I13" i="3" s="1"/>
  <c r="Y33" i="5"/>
  <c r="P27" i="4" s="1"/>
  <c r="P26" i="4" s="1"/>
  <c r="P25" i="4" s="1"/>
  <c r="P24" i="4" s="1"/>
  <c r="P23" i="4" s="1"/>
  <c r="H13" i="3" s="1"/>
  <c r="X33" i="5"/>
  <c r="O27" i="4" s="1"/>
  <c r="O26" i="4" s="1"/>
  <c r="O25" i="4" s="1"/>
  <c r="O24" i="4" s="1"/>
  <c r="O23" i="4" s="1"/>
  <c r="G13" i="3" s="1"/>
  <c r="Z26" i="5"/>
  <c r="Q21" i="4" s="1"/>
  <c r="Y26" i="5"/>
  <c r="P21" i="4" s="1"/>
  <c r="X26" i="5"/>
  <c r="O21" i="4" s="1"/>
  <c r="Z23" i="5"/>
  <c r="Q20" i="4" s="1"/>
  <c r="Y23" i="5"/>
  <c r="P20" i="4" s="1"/>
  <c r="X23" i="5"/>
  <c r="Z16" i="5"/>
  <c r="Q15" i="4" s="1"/>
  <c r="Q14" i="4" s="1"/>
  <c r="Y16" i="5"/>
  <c r="P15" i="4" s="1"/>
  <c r="P14" i="4" s="1"/>
  <c r="P13" i="4" s="1"/>
  <c r="X16" i="5"/>
  <c r="O15" i="4" s="1"/>
  <c r="O14" i="4" s="1"/>
  <c r="O13" i="4" s="1"/>
  <c r="O12" i="4" s="1"/>
  <c r="O11" i="4" s="1"/>
  <c r="G11" i="3" s="1"/>
  <c r="C14" i="2"/>
  <c r="D14" i="2"/>
  <c r="D13" i="2" s="1"/>
  <c r="D12" i="2" s="1"/>
  <c r="E14" i="2"/>
  <c r="C16" i="2"/>
  <c r="C13" i="2" s="1"/>
  <c r="C12" i="2" s="1"/>
  <c r="D16" i="2"/>
  <c r="E16" i="2"/>
  <c r="C20" i="2"/>
  <c r="D20" i="2"/>
  <c r="E20" i="2"/>
  <c r="C22" i="2"/>
  <c r="D22" i="2"/>
  <c r="E22" i="2"/>
  <c r="C24" i="2"/>
  <c r="D24" i="2"/>
  <c r="E24" i="2"/>
  <c r="C26" i="2"/>
  <c r="D26" i="2"/>
  <c r="E26" i="2"/>
  <c r="E30" i="2"/>
  <c r="C31" i="2"/>
  <c r="C30" i="2" s="1"/>
  <c r="D31" i="2"/>
  <c r="D30" i="2" s="1"/>
  <c r="E31" i="2"/>
  <c r="E33" i="2"/>
  <c r="E29" i="2" s="1"/>
  <c r="C34" i="2"/>
  <c r="C33" i="2" s="1"/>
  <c r="D34" i="2"/>
  <c r="D33" i="2" s="1"/>
  <c r="E34" i="2"/>
  <c r="C37" i="2"/>
  <c r="C36" i="2" s="1"/>
  <c r="D37" i="2"/>
  <c r="D36" i="2" s="1"/>
  <c r="E37" i="2"/>
  <c r="E36" i="2" s="1"/>
  <c r="C41" i="2"/>
  <c r="C40" i="2" s="1"/>
  <c r="D41" i="2"/>
  <c r="D40" i="2" s="1"/>
  <c r="E41" i="2"/>
  <c r="E40" i="2" s="1"/>
  <c r="C45" i="2"/>
  <c r="C44" i="2" s="1"/>
  <c r="D45" i="2"/>
  <c r="D44" i="2" s="1"/>
  <c r="E45" i="2"/>
  <c r="E44" i="2" s="1"/>
  <c r="E43" i="2" s="1"/>
  <c r="C47" i="2"/>
  <c r="D47" i="2"/>
  <c r="E47" i="2"/>
  <c r="C48" i="2"/>
  <c r="D48" i="2"/>
  <c r="E48" i="2"/>
  <c r="C53" i="2"/>
  <c r="C52" i="2" s="1"/>
  <c r="D53" i="2"/>
  <c r="D52" i="2" s="1"/>
  <c r="D51" i="2" s="1"/>
  <c r="D50" i="2" s="1"/>
  <c r="E53" i="2"/>
  <c r="E52" i="2" s="1"/>
  <c r="D55" i="2"/>
  <c r="C56" i="2"/>
  <c r="C55" i="2" s="1"/>
  <c r="D56" i="2"/>
  <c r="E56" i="2"/>
  <c r="E55" i="2" s="1"/>
  <c r="Q51" i="4"/>
  <c r="Q50" i="4" s="1"/>
  <c r="Q49" i="4" s="1"/>
  <c r="Q48" i="4" s="1"/>
  <c r="Q47" i="4" s="1"/>
  <c r="I21" i="3" s="1"/>
  <c r="I20" i="3" s="1"/>
  <c r="Q13" i="4"/>
  <c r="Q12" i="4" s="1"/>
  <c r="Q11" i="4" s="1"/>
  <c r="I11" i="3" s="1"/>
  <c r="Z70" i="5"/>
  <c r="Z69" i="5" s="1"/>
  <c r="Z68" i="5" s="1"/>
  <c r="Z67" i="5" s="1"/>
  <c r="P60" i="4"/>
  <c r="P59" i="4" s="1"/>
  <c r="O58" i="4"/>
  <c r="O57" i="4" s="1"/>
  <c r="D43" i="2" l="1"/>
  <c r="C19" i="2"/>
  <c r="C18" i="2" s="1"/>
  <c r="E13" i="2"/>
  <c r="E12" i="2" s="1"/>
  <c r="X15" i="5"/>
  <c r="X14" i="5" s="1"/>
  <c r="Z15" i="5"/>
  <c r="Z14" i="5" s="1"/>
  <c r="Z13" i="5" s="1"/>
  <c r="Z12" i="5" s="1"/>
  <c r="X32" i="5"/>
  <c r="X31" i="5" s="1"/>
  <c r="X30" i="5" s="1"/>
  <c r="Z22" i="5"/>
  <c r="Z21" i="5" s="1"/>
  <c r="Z19" i="5" s="1"/>
  <c r="E51" i="2"/>
  <c r="E50" i="2" s="1"/>
  <c r="Y32" i="5"/>
  <c r="Y31" i="5" s="1"/>
  <c r="Y30" i="5" s="1"/>
  <c r="P32" i="4"/>
  <c r="P31" i="4" s="1"/>
  <c r="P30" i="4" s="1"/>
  <c r="P29" i="4" s="1"/>
  <c r="P28" i="4" s="1"/>
  <c r="H15" i="3" s="1"/>
  <c r="H14" i="3" s="1"/>
  <c r="Y70" i="5"/>
  <c r="Y69" i="5" s="1"/>
  <c r="Y68" i="5" s="1"/>
  <c r="Y67" i="5" s="1"/>
  <c r="D19" i="2"/>
  <c r="D18" i="2" s="1"/>
  <c r="C29" i="2"/>
  <c r="C28" i="2" s="1"/>
  <c r="E28" i="2"/>
  <c r="C43" i="2"/>
  <c r="C39" i="2" s="1"/>
  <c r="C51" i="2"/>
  <c r="C50" i="2" s="1"/>
  <c r="P56" i="4"/>
  <c r="P55" i="4" s="1"/>
  <c r="P54" i="4" s="1"/>
  <c r="P53" i="4" s="1"/>
  <c r="H23" i="3" s="1"/>
  <c r="H22" i="3" s="1"/>
  <c r="X22" i="5"/>
  <c r="X21" i="5" s="1"/>
  <c r="X19" i="5" s="1"/>
  <c r="X20" i="5" s="1"/>
  <c r="X73" i="5"/>
  <c r="X70" i="5" s="1"/>
  <c r="X69" i="5" s="1"/>
  <c r="X68" i="5" s="1"/>
  <c r="X67" i="5" s="1"/>
  <c r="Y64" i="5"/>
  <c r="Y63" i="5" s="1"/>
  <c r="Y62" i="5" s="1"/>
  <c r="Y61" i="5" s="1"/>
  <c r="Y60" i="5" s="1"/>
  <c r="X64" i="5"/>
  <c r="X63" i="5" s="1"/>
  <c r="X62" i="5" s="1"/>
  <c r="X61" i="5" s="1"/>
  <c r="X60" i="5" s="1"/>
  <c r="Y56" i="5"/>
  <c r="Y55" i="5" s="1"/>
  <c r="Y54" i="5" s="1"/>
  <c r="Y53" i="5" s="1"/>
  <c r="Y52" i="5" s="1"/>
  <c r="X56" i="5"/>
  <c r="X55" i="5" s="1"/>
  <c r="X54" i="5" s="1"/>
  <c r="X53" i="5" s="1"/>
  <c r="X52" i="5" s="1"/>
  <c r="Y49" i="5"/>
  <c r="Y48" i="5" s="1"/>
  <c r="Y47" i="5" s="1"/>
  <c r="Y46" i="5" s="1"/>
  <c r="Y45" i="5" s="1"/>
  <c r="Z32" i="5"/>
  <c r="Z31" i="5" s="1"/>
  <c r="Z30" i="5" s="1"/>
  <c r="Z11" i="5" s="1"/>
  <c r="Q19" i="4"/>
  <c r="Q18" i="4" s="1"/>
  <c r="Q17" i="4" s="1"/>
  <c r="Q16" i="4" s="1"/>
  <c r="I12" i="3" s="1"/>
  <c r="I10" i="3" s="1"/>
  <c r="Y22" i="5"/>
  <c r="Y21" i="5" s="1"/>
  <c r="Y19" i="5" s="1"/>
  <c r="Y20" i="5" s="1"/>
  <c r="Y17" i="8"/>
  <c r="Y16" i="8" s="1"/>
  <c r="Y11" i="8" s="1"/>
  <c r="Y10" i="8" s="1"/>
  <c r="Y9" i="8" s="1"/>
  <c r="Y58" i="8" s="1"/>
  <c r="W11" i="8"/>
  <c r="W10" i="8" s="1"/>
  <c r="W9" i="8" s="1"/>
  <c r="W58" i="8" s="1"/>
  <c r="X11" i="8"/>
  <c r="X10" i="8" s="1"/>
  <c r="X9" i="8" s="1"/>
  <c r="X58" i="8" s="1"/>
  <c r="Z20" i="5"/>
  <c r="P12" i="4"/>
  <c r="P11" i="4" s="1"/>
  <c r="H11" i="3" s="1"/>
  <c r="P19" i="4"/>
  <c r="P18" i="4" s="1"/>
  <c r="P17" i="4" s="1"/>
  <c r="P16" i="4" s="1"/>
  <c r="H12" i="3" s="1"/>
  <c r="O56" i="4"/>
  <c r="O55" i="4" s="1"/>
  <c r="O54" i="4" s="1"/>
  <c r="O53" i="4" s="1"/>
  <c r="G23" i="3" s="1"/>
  <c r="G22" i="3" s="1"/>
  <c r="D39" i="2"/>
  <c r="D29" i="2"/>
  <c r="D28" i="2" s="1"/>
  <c r="X13" i="5"/>
  <c r="X12" i="5" s="1"/>
  <c r="X10" i="5" s="1"/>
  <c r="X11" i="5"/>
  <c r="E39" i="2"/>
  <c r="Q56" i="4"/>
  <c r="Q55" i="4" s="1"/>
  <c r="Q54" i="4" s="1"/>
  <c r="Q53" i="4" s="1"/>
  <c r="I23" i="3" s="1"/>
  <c r="I22" i="3" s="1"/>
  <c r="Y15" i="5"/>
  <c r="Y14" i="5" s="1"/>
  <c r="E19" i="2"/>
  <c r="E18" i="2" s="1"/>
  <c r="X39" i="5"/>
  <c r="X38" i="5" s="1"/>
  <c r="X37" i="5" s="1"/>
  <c r="X36" i="5" s="1"/>
  <c r="X35" i="5" s="1"/>
  <c r="O33" i="4"/>
  <c r="O32" i="4" s="1"/>
  <c r="O31" i="4" s="1"/>
  <c r="O30" i="4" s="1"/>
  <c r="O29" i="4" s="1"/>
  <c r="O28" i="4" s="1"/>
  <c r="G15" i="3" s="1"/>
  <c r="G14" i="3" s="1"/>
  <c r="Y39" i="5"/>
  <c r="Y38" i="5" s="1"/>
  <c r="Y37" i="5" s="1"/>
  <c r="Y36" i="5" s="1"/>
  <c r="Y35" i="5" s="1"/>
  <c r="X49" i="5"/>
  <c r="X48" i="5" s="1"/>
  <c r="X47" i="5" s="1"/>
  <c r="X46" i="5" s="1"/>
  <c r="X45" i="5" s="1"/>
  <c r="O20" i="4"/>
  <c r="O19" i="4" s="1"/>
  <c r="O18" i="4" s="1"/>
  <c r="Z39" i="5"/>
  <c r="Z38" i="5" s="1"/>
  <c r="Z37" i="5" s="1"/>
  <c r="Z36" i="5" s="1"/>
  <c r="Z35" i="5" s="1"/>
  <c r="Q33" i="4"/>
  <c r="Q32" i="4" s="1"/>
  <c r="Q31" i="4" s="1"/>
  <c r="Q30" i="4" s="1"/>
  <c r="Q29" i="4" s="1"/>
  <c r="Q28" i="4" s="1"/>
  <c r="I15" i="3" s="1"/>
  <c r="I14" i="3" s="1"/>
  <c r="I26" i="3" l="1"/>
  <c r="Z10" i="5"/>
  <c r="Z84" i="5" s="1"/>
  <c r="C11" i="2"/>
  <c r="C10" i="2" s="1"/>
  <c r="C22" i="1" s="1"/>
  <c r="C21" i="1" s="1"/>
  <c r="C20" i="1" s="1"/>
  <c r="C19" i="1" s="1"/>
  <c r="E11" i="2"/>
  <c r="E10" i="2" s="1"/>
  <c r="E58" i="2" s="1"/>
  <c r="D11" i="2"/>
  <c r="D10" i="2" s="1"/>
  <c r="D58" i="2" s="1"/>
  <c r="Q10" i="4"/>
  <c r="Q67" i="4" s="1"/>
  <c r="E26" i="1"/>
  <c r="E25" i="1" s="1"/>
  <c r="E24" i="1" s="1"/>
  <c r="E23" i="1" s="1"/>
  <c r="O10" i="4"/>
  <c r="O67" i="4" s="1"/>
  <c r="O17" i="4"/>
  <c r="O16" i="4" s="1"/>
  <c r="G12" i="3" s="1"/>
  <c r="G10" i="3" s="1"/>
  <c r="G26" i="3" s="1"/>
  <c r="C58" i="2"/>
  <c r="P10" i="4"/>
  <c r="P67" i="4" s="1"/>
  <c r="Y11" i="5"/>
  <c r="Y13" i="5"/>
  <c r="Y12" i="5" s="1"/>
  <c r="Y10" i="5" s="1"/>
  <c r="H10" i="3"/>
  <c r="H26" i="3" s="1"/>
  <c r="E22" i="1" l="1"/>
  <c r="E21" i="1" s="1"/>
  <c r="E20" i="1" s="1"/>
  <c r="E19" i="1" s="1"/>
  <c r="E18" i="1" s="1"/>
  <c r="E17" i="1" s="1"/>
  <c r="D22" i="1"/>
  <c r="D21" i="1" s="1"/>
  <c r="D20" i="1" s="1"/>
  <c r="D19" i="1" s="1"/>
  <c r="C26" i="1"/>
  <c r="C25" i="1" s="1"/>
  <c r="C24" i="1" s="1"/>
  <c r="C23" i="1" s="1"/>
  <c r="C18" i="1" s="1"/>
  <c r="C17" i="1" s="1"/>
  <c r="X84" i="5"/>
  <c r="D26" i="1"/>
  <c r="D25" i="1" s="1"/>
  <c r="D24" i="1" s="1"/>
  <c r="D23" i="1" s="1"/>
  <c r="Y84" i="5"/>
  <c r="D18" i="1" l="1"/>
  <c r="D17" i="1" s="1"/>
</calcChain>
</file>

<file path=xl/sharedStrings.xml><?xml version="1.0" encoding="utf-8"?>
<sst xmlns="http://schemas.openxmlformats.org/spreadsheetml/2006/main" count="646" uniqueCount="371">
  <si>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</si>
  <si>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</si>
  <si>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</si>
  <si>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</si>
  <si>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</si>
  <si>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</si>
  <si>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</si>
  <si>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</si>
  <si>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</si>
  <si>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</si>
  <si>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</si>
  <si>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</si>
  <si>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</si>
  <si>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</si>
  <si>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</si>
  <si>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</si>
  <si>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</si>
  <si>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</si>
  <si>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</si>
  <si>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</si>
  <si>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</si>
  <si>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</si>
  <si>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</si>
  <si>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</si>
  <si>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</si>
  <si>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</si>
  <si>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 xml:space="preserve">Источники внутреннего финансирования дефицита местного бюджета на 2021 год </t>
  </si>
  <si>
    <t>и на плановый период 2022 и 2023 годов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</si>
  <si>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</si>
  <si>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</si>
  <si>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</si>
  <si>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</si>
  <si>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</si>
  <si>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Приложение № 5</t>
  </si>
  <si>
    <t>Поступление доходов в местный бюджет по кодам видов доходов, подвидов доходов на 2021 год и на плановый период 2022, 2023 годов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</si>
  <si>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</si>
  <si>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</si>
  <si>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</si>
  <si>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</si>
  <si>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</si>
  <si>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</si>
  <si>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</si>
  <si>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</si>
  <si>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</si>
  <si>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</si>
  <si>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</si>
  <si>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</si>
  <si>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</si>
  <si>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</si>
  <si>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</si>
  <si>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</si>
  <si>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</si>
  <si>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</si>
  <si>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</si>
  <si>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</si>
  <si>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</si>
  <si>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</si>
  <si>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</si>
  <si>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</si>
  <si>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</si>
  <si>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</si>
  <si>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</si>
  <si>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</si>
  <si>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</si>
  <si>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</si>
  <si>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</si>
  <si>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</si>
  <si>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</si>
  <si>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</si>
  <si>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</si>
  <si>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</si>
  <si>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</si>
  <si>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</si>
  <si>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</si>
  <si>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</si>
  <si>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</si>
  <si>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</si>
  <si>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</si>
  <si>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</si>
  <si>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</si>
  <si>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</si>
  <si>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</si>
  <si>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</si>
  <si>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182 10501021011000110</t>
  </si>
  <si>
    <t>000 10503000010000110</t>
  </si>
  <si>
    <t>Единый сельскохозяйственный налог</t>
  </si>
  <si>
    <t>000 10503010010000110</t>
  </si>
  <si>
    <t>182 10503010011000110</t>
  </si>
  <si>
    <t xml:space="preserve">Единый сельскохозяйственный налог 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</si>
  <si>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</si>
  <si>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</si>
  <si>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</si>
  <si>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</si>
  <si>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</si>
  <si>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</si>
  <si>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</si>
  <si>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</si>
  <si>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</si>
  <si>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</si>
  <si>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</si>
  <si>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</si>
  <si>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</si>
  <si>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</si>
  <si>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</si>
  <si>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</si>
  <si>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</si>
  <si>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</si>
  <si>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</si>
  <si>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</si>
  <si>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</si>
  <si>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</si>
  <si>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</si>
  <si>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</si>
  <si>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</si>
  <si>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</si>
  <si>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</si>
  <si>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</si>
  <si>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</si>
  <si>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</si>
  <si>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</si>
  <si>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</si>
  <si>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</si>
  <si>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</si>
  <si>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</si>
  <si>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</si>
  <si>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План расходов на 01.01.2021</t>
  </si>
  <si>
    <t>Приложение № 6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</si>
  <si>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</si>
  <si>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</si>
  <si>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</si>
  <si>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</si>
  <si>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</si>
  <si>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</si>
  <si>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</si>
  <si>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</si>
  <si>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</si>
  <si>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</si>
  <si>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</si>
  <si>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</si>
  <si>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</si>
  <si>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</si>
  <si>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</si>
  <si>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</si>
  <si>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</si>
  <si>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ВЕДОМСТВЕННАЯ СТРУКТУРА РАСХОДОВ МЕСТНОГО БЮДЖЕТА НА 2021 ГОД И ПЛАНОВЫЙ ПЕРИОД 2022, 2023 ГОДОВ</t>
  </si>
  <si>
    <t>ВЕД</t>
  </si>
  <si>
    <t>КФСР</t>
  </si>
  <si>
    <t>ЦСР</t>
  </si>
  <si>
    <t>ВР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</si>
  <si>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</si>
  <si>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</si>
  <si>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</si>
  <si>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</si>
  <si>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</si>
  <si>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</si>
  <si>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</si>
  <si>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</si>
  <si>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</si>
  <si>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</si>
  <si>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</si>
  <si>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</si>
  <si>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</si>
  <si>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</si>
  <si>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</si>
  <si>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</si>
  <si>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</si>
  <si>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</si>
  <si>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</si>
  <si>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</si>
  <si>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</si>
  <si>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</si>
  <si>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</si>
  <si>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</si>
  <si>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</si>
  <si>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</si>
  <si>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</si>
  <si>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</si>
  <si>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</si>
  <si>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</si>
  <si>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</si>
  <si>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</si>
  <si>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</si>
  <si>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</si>
  <si>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</si>
  <si>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</si>
  <si>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</si>
  <si>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</si>
  <si>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</si>
  <si>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</si>
  <si>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</si>
  <si>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</si>
  <si>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</si>
  <si>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</si>
  <si>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</si>
  <si>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</si>
  <si>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</si>
  <si>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</si>
  <si>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</si>
  <si>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</si>
  <si>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</si>
  <si>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</si>
  <si>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</si>
  <si>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</si>
  <si>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Приложение 9</t>
  </si>
  <si>
    <t>Условно утвержденные расходы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</si>
  <si>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</si>
  <si>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Приложение №2</t>
  </si>
  <si>
    <t>Перечень главных распорядителей средств местного бюджета на 2021 год и на плановый период 2022 и 2023 годов</t>
  </si>
  <si>
    <t>№ п/п</t>
  </si>
  <si>
    <t>Код главы</t>
  </si>
  <si>
    <t>1.</t>
  </si>
  <si>
    <t>Приложение №3</t>
  </si>
  <si>
    <t>ГАДБ</t>
  </si>
  <si>
    <t>КД</t>
  </si>
  <si>
    <t>1 08 04020 01 1000 110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</si>
  <si>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</si>
  <si>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</si>
  <si>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</si>
  <si>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</si>
  <si>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</si>
  <si>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</si>
  <si>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</si>
  <si>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</si>
  <si>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</si>
  <si>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</si>
  <si>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</si>
  <si>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</si>
  <si>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</si>
  <si>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</si>
  <si>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</si>
  <si>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</si>
  <si>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</si>
  <si>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</si>
  <si>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</si>
  <si>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</si>
  <si>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бюджета сельских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</si>
  <si>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</si>
  <si>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</si>
  <si>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1 17 01050 10 0000 180</t>
  </si>
  <si>
    <t>Невыясненные поступления,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</si>
  <si>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</si>
  <si>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территории сельских поселений (по обязательствам, возникшим до 1.01.2008 года)</t>
  </si>
  <si>
    <t>117 05050 10 0000 180</t>
  </si>
  <si>
    <t>Прочие неналоговые доходы бюджетов сельских поселений</t>
  </si>
  <si>
    <t>2 02 16001 10 0000 150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</si>
  <si>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</si>
  <si>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</si>
  <si>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2 02 20077 10 0000 150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</si>
  <si>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</si>
  <si>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2 02 29999 10 0000 150</t>
  </si>
  <si>
    <t xml:space="preserve">Прочие субсидии бюджетам сельских поселений </t>
  </si>
  <si>
    <t>202 35118 10 0000 150</t>
  </si>
  <si>
    <t>202 35469 10 0000 150</t>
  </si>
  <si>
    <t>Субвенции бюджетам сельских поселений на проведение Всероссийской переписи населения 2020 года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</si>
  <si>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</si>
  <si>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</si>
  <si>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</si>
  <si>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</si>
  <si>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2 02 49999 10 0000 150</t>
  </si>
  <si>
    <t>Прочие межбюджетные трансферты, передаваемые бюджетам сельских поселений</t>
  </si>
  <si>
    <t>2 04 05099 10 0000 150</t>
  </si>
  <si>
    <t xml:space="preserve">Прочие безвозмездные поступления от негосударственных организаций в бюджеты сельских поселений </t>
  </si>
  <si>
    <t>2 07 05030 10 0000 150</t>
  </si>
  <si>
    <t>Прочие безвозмездные поступления в бюджеты сельских поселений</t>
  </si>
  <si>
    <t>208 05000 10 0000 150</t>
  </si>
  <si>
    <t>Перечисления из бюджета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</si>
  <si>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Приложение №4</t>
  </si>
  <si>
    <t>Код группы, подгруппы, статьи и вида источников</t>
  </si>
  <si>
    <t>00 00 00 00 00 0000 000</t>
  </si>
  <si>
    <t>Источники финансирования дефицита бюджета</t>
  </si>
  <si>
    <t>01 05 02 01 10 0000 510</t>
  </si>
  <si>
    <t>01 05 02 01 10 0000 610</t>
  </si>
  <si>
    <t xml:space="preserve">Бурунчинского сельсовета </t>
  </si>
  <si>
    <t>от 13.11.2020 года  № 12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</si>
  <si>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2020-2024 годы"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</si>
  <si>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</si>
  <si>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</si>
  <si>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</si>
  <si>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Подпрограмма "Благоустройство на территории муниципального образования Бурунчинский сельсовет"</t>
  </si>
  <si>
    <t>Подпрограмма "Развитие культуры на территории муниципального образования Бурунчинский сельсовет"</t>
  </si>
  <si>
    <t>5200000000</t>
  </si>
  <si>
    <t>5210010000</t>
  </si>
  <si>
    <t>5210010010</t>
  </si>
  <si>
    <t>5210010020</t>
  </si>
  <si>
    <t>5220000000</t>
  </si>
  <si>
    <t>5230000000</t>
  </si>
  <si>
    <t>5240000000</t>
  </si>
  <si>
    <t>5250000000</t>
  </si>
  <si>
    <t>5260000000</t>
  </si>
  <si>
    <t>Публичные нормативные социальные выплаты гражданам</t>
  </si>
  <si>
    <t>Социальное обеспечение и иные выплаты населению</t>
  </si>
  <si>
    <t>Предоставление пенсии за выслугу лет муниципальным служащим</t>
  </si>
  <si>
    <t>Подрограмма "Осуществление деятельности аппарата управления"</t>
  </si>
  <si>
    <t>Социальная политика</t>
  </si>
  <si>
    <t>5210000000</t>
  </si>
  <si>
    <t>Администрация Бурунчинского сельсовета</t>
  </si>
  <si>
    <t>Иные пенсии , социальные доплаты к пенсиям</t>
  </si>
  <si>
    <t>Пенсионное обеспечение</t>
  </si>
  <si>
    <t>Распределение бюджетных ассигнований местного бюджета по разделам, подразделам, целевым статьям (муниципальным программам Бурунчинского сельсовета и неропграммным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</si>
  <si>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Бурунчинского сельсовета</t>
  </si>
  <si>
    <t>от  13.11. 2020 года № 12</t>
  </si>
  <si>
    <t>МО Бурунчинский сельсовет</t>
  </si>
  <si>
    <t>от  13.11.2020 года № 12</t>
  </si>
  <si>
    <t>Перечень главных администраторов источников финансирования дефицита бюджета Бурунчинского сельсовета на 2021 год и на плановый период 2022 и 2023 годов</t>
  </si>
  <si>
    <t>от 13.11.2020 года № 12</t>
  </si>
  <si>
    <t>Перечень главных администраторов (администраторов) доходов бюджета МО Бурунчинский сельсовет на 2021 год и на плановый период 2022 и 2023 годов</t>
  </si>
  <si>
    <t xml:space="preserve"> МО Бурунчинский сельсовет</t>
  </si>
  <si>
    <t>121 20235118100000150</t>
  </si>
  <si>
    <t>121 20216001100000150</t>
  </si>
  <si>
    <t>Приложение № 10</t>
  </si>
  <si>
    <t>от 13 ноября 2020 года № 12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</si>
  <si>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Бурунчинский сельсовет на 2021 год и на плановый период 2022 и 2023 годов</t>
  </si>
  <si>
    <t>(тыс.руб.)</t>
  </si>
  <si>
    <t>Наименование публичного обязательства</t>
  </si>
  <si>
    <t>Код бюджетной классификации</t>
  </si>
  <si>
    <t>Объем ассигнований на исполнение публичных нормативных обязательств</t>
  </si>
  <si>
    <t>Раздел</t>
  </si>
  <si>
    <t>Подраздел</t>
  </si>
  <si>
    <t>Целевая статья</t>
  </si>
  <si>
    <t>Вид расходов</t>
  </si>
  <si>
    <t>КОСГУ</t>
  </si>
  <si>
    <t>Итого</t>
  </si>
  <si>
    <t>Приложение № 12</t>
  </si>
  <si>
    <t>от 13 ноября 2020 года №  12</t>
  </si>
  <si>
    <t>Распределение межбюджетных трансфертов, передаваемых бюджету Бурунчинского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</si>
  <si>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1</t>
  </si>
  <si>
    <t>Распределение межбюджетных трансфертов, передаваемых бюджету  Бурунчинского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по ____________________________________ на 2021 год и на плановый период 2022, 2023 годов</t>
  </si>
  <si>
    <t>Наименование района</t>
  </si>
  <si>
    <t>2016 год</t>
  </si>
  <si>
    <t>Саракташский</t>
  </si>
  <si>
    <t>ИТОГО</t>
  </si>
  <si>
    <t>Приложение № 13</t>
  </si>
  <si>
    <t xml:space="preserve">Основные параметры первоочередных расходов бюджета на 2021 год </t>
  </si>
  <si>
    <t>№ 
п/п</t>
  </si>
  <si>
    <t xml:space="preserve">2021 год 
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</si>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</sst>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#,##0.00;[Red]\-#,##0.00;0.00"/>
    <numFmt numFmtId="165" formatCode="&quot;&quot;###,##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  <numFmt numFmtId="173" formatCode="#,##0.0"/>
    <numFmt numFmtId="175" formatCode="_-* #,##0_р_._-;\-* #,##0_р_._-;_-* &quot;-&quot;??_р_._-;_-@_-"/>
    <numFmt numFmtId="176" formatCode="_-* #,##0.0_р_._-;\-* #,##0.0_р_._-;_-* &quot;-&quot;??_р_._-;_-@_-"/>
  </numFmts>
  <fonts count="32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25" fillId="0" borderId="0"/>
  </cellStyleXfs>
  <cellXfs count="477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right" wrapText="1"/>
    </xf>
    <xf numFmtId="0" fontId="9" fillId="0" borderId="0" xfId="0" applyFont="1"/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left" vertical="top" wrapText="1"/>
    </xf>
    <xf numFmtId="165" fontId="8" fillId="5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0" fillId="0" borderId="0" xfId="0" applyFont="1"/>
    <xf numFmtId="0" fontId="8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right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left" vertical="top" wrapText="1"/>
    </xf>
    <xf numFmtId="165" fontId="8" fillId="6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vertical="top"/>
    </xf>
    <xf numFmtId="0" fontId="8" fillId="0" borderId="2" xfId="0" applyFont="1" applyBorder="1" applyAlignment="1">
      <alignment wrapText="1"/>
    </xf>
    <xf numFmtId="4" fontId="8" fillId="0" borderId="1" xfId="0" applyNumberFormat="1" applyFont="1" applyBorder="1" applyAlignment="1">
      <alignment horizontal="right" wrapText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66" fontId="10" fillId="0" borderId="0" xfId="1" applyNumberFormat="1" applyFont="1" applyFill="1" applyAlignment="1" applyProtection="1">
      <protection hidden="1"/>
    </xf>
    <xf numFmtId="167" fontId="10" fillId="0" borderId="0" xfId="1" applyNumberFormat="1" applyFont="1" applyFill="1" applyAlignment="1" applyProtection="1">
      <protection hidden="1"/>
    </xf>
    <xf numFmtId="164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64" fontId="13" fillId="0" borderId="7" xfId="1" applyNumberFormat="1" applyFont="1" applyFill="1" applyBorder="1" applyAlignment="1" applyProtection="1"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7" fontId="15" fillId="0" borderId="1" xfId="1" applyNumberFormat="1" applyFont="1" applyFill="1" applyBorder="1" applyAlignment="1" applyProtection="1">
      <alignment wrapText="1"/>
      <protection hidden="1"/>
    </xf>
    <xf numFmtId="171" fontId="16" fillId="0" borderId="1" xfId="1" applyNumberFormat="1" applyFont="1" applyFill="1" applyBorder="1" applyAlignment="1" applyProtection="1">
      <alignment wrapText="1"/>
      <protection hidden="1"/>
    </xf>
    <xf numFmtId="168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67" fontId="15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wrapText="1"/>
      <protection hidden="1"/>
    </xf>
    <xf numFmtId="170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64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8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horizontal="right" wrapText="1"/>
      <protection hidden="1"/>
    </xf>
    <xf numFmtId="164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6" fontId="15" fillId="0" borderId="1" xfId="1" applyNumberFormat="1" applyFont="1" applyFill="1" applyBorder="1" applyAlignment="1" applyProtection="1">
      <alignment vertical="center" wrapText="1"/>
      <protection hidden="1"/>
    </xf>
    <xf numFmtId="172" fontId="16" fillId="0" borderId="1" xfId="1" applyNumberFormat="1" applyFont="1" applyFill="1" applyBorder="1" applyAlignment="1" applyProtection="1">
      <alignment horizontal="right" wrapText="1"/>
      <protection hidden="1"/>
    </xf>
    <xf numFmtId="164" fontId="21" fillId="0" borderId="1" xfId="1" applyNumberFormat="1" applyFont="1" applyFill="1" applyBorder="1" applyAlignment="1" applyProtection="1">
      <protection hidden="1"/>
    </xf>
    <xf numFmtId="16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64" fontId="15" fillId="7" borderId="1" xfId="1" applyNumberFormat="1" applyFont="1" applyFill="1" applyBorder="1" applyAlignment="1" applyProtection="1">
      <protection hidden="1"/>
    </xf>
    <xf numFmtId="164" fontId="16" fillId="7" borderId="1" xfId="1" applyNumberFormat="1" applyFont="1" applyFill="1" applyBorder="1" applyAlignment="1" applyProtection="1">
      <protection hidden="1"/>
    </xf>
    <xf numFmtId="164" fontId="21" fillId="7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166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7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8" borderId="0" xfId="1" applyFont="1" applyFill="1"/>
    <xf numFmtId="0" fontId="11" fillId="8" borderId="0" xfId="1" applyFont="1" applyFill="1"/>
    <xf numFmtId="0" fontId="5" fillId="8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69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67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67" fontId="11" fillId="0" borderId="1" xfId="1" applyNumberFormat="1" applyFont="1" applyFill="1" applyBorder="1" applyAlignment="1" applyProtection="1">
      <alignment vertical="distributed" wrapText="1"/>
      <protection hidden="1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center"/>
      <protection hidden="1"/>
    </xf>
    <xf numFmtId="168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8" borderId="0" xfId="0" applyFont="1" applyFill="1" applyAlignment="1">
      <alignment horizontal="left"/>
    </xf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68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7" xfId="1" applyFont="1" applyFill="1" applyBorder="1" applyAlignment="1">
      <alignment horizontal="center"/>
    </xf>
    <xf numFmtId="0" fontId="11" fillId="0" borderId="18" xfId="1" applyFont="1" applyFill="1" applyBorder="1" applyProtection="1">
      <protection hidden="1"/>
    </xf>
    <xf numFmtId="0" fontId="13" fillId="0" borderId="18" xfId="1" applyFont="1" applyFill="1" applyBorder="1" applyProtection="1">
      <protection hidden="1"/>
    </xf>
    <xf numFmtId="0" fontId="13" fillId="0" borderId="0" xfId="1" applyFont="1"/>
    <xf numFmtId="0" fontId="11" fillId="8" borderId="18" xfId="1" applyFont="1" applyFill="1" applyBorder="1" applyProtection="1">
      <protection hidden="1"/>
    </xf>
    <xf numFmtId="0" fontId="13" fillId="0" borderId="19" xfId="1" applyNumberFormat="1" applyFont="1" applyFill="1" applyBorder="1" applyAlignment="1" applyProtection="1">
      <alignment horizontal="centerContinuous"/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"/>
      <protection hidden="1"/>
    </xf>
    <xf numFmtId="0" fontId="13" fillId="0" borderId="17" xfId="1" applyNumberFormat="1" applyFont="1" applyFill="1" applyBorder="1" applyAlignment="1" applyProtection="1">
      <alignment horizontal="center"/>
      <protection hidden="1"/>
    </xf>
    <xf numFmtId="1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23" xfId="1" applyNumberFormat="1" applyFont="1" applyFill="1" applyBorder="1" applyAlignment="1" applyProtection="1">
      <alignment horizontal="center"/>
      <protection hidden="1"/>
    </xf>
    <xf numFmtId="3" fontId="13" fillId="0" borderId="24" xfId="1" applyNumberFormat="1" applyFont="1" applyFill="1" applyBorder="1" applyAlignment="1" applyProtection="1">
      <alignment horizontal="center"/>
      <protection hidden="1"/>
    </xf>
    <xf numFmtId="168" fontId="13" fillId="0" borderId="25" xfId="1" applyNumberFormat="1" applyFont="1" applyFill="1" applyBorder="1" applyAlignment="1" applyProtection="1">
      <protection hidden="1"/>
    </xf>
    <xf numFmtId="169" fontId="13" fillId="0" borderId="25" xfId="1" applyNumberFormat="1" applyFont="1" applyFill="1" applyBorder="1" applyAlignment="1" applyProtection="1">
      <alignment horizontal="right"/>
      <protection hidden="1"/>
    </xf>
    <xf numFmtId="167" fontId="13" fillId="0" borderId="26" xfId="1" applyNumberFormat="1" applyFont="1" applyFill="1" applyBorder="1" applyAlignment="1" applyProtection="1">
      <alignment horizontal="right"/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26" xfId="1" applyNumberFormat="1" applyFont="1" applyFill="1" applyBorder="1" applyAlignment="1" applyProtection="1">
      <protection hidden="1"/>
    </xf>
    <xf numFmtId="164" fontId="11" fillId="0" borderId="25" xfId="1" applyNumberFormat="1" applyFont="1" applyFill="1" applyBorder="1" applyAlignment="1" applyProtection="1">
      <protection hidden="1"/>
    </xf>
    <xf numFmtId="4" fontId="13" fillId="0" borderId="26" xfId="1" applyNumberFormat="1" applyFont="1" applyFill="1" applyBorder="1" applyAlignment="1" applyProtection="1">
      <alignment horizontal="center"/>
      <protection hidden="1"/>
    </xf>
    <xf numFmtId="166" fontId="13" fillId="0" borderId="28" xfId="1" applyNumberFormat="1" applyFont="1" applyFill="1" applyBorder="1" applyAlignment="1" applyProtection="1">
      <alignment wrapText="1"/>
      <protection hidden="1"/>
    </xf>
    <xf numFmtId="168" fontId="13" fillId="0" borderId="7" xfId="1" applyNumberFormat="1" applyFont="1" applyFill="1" applyBorder="1" applyAlignment="1" applyProtection="1">
      <protection hidden="1"/>
    </xf>
    <xf numFmtId="169" fontId="13" fillId="0" borderId="7" xfId="1" applyNumberFormat="1" applyFont="1" applyFill="1" applyBorder="1" applyAlignment="1" applyProtection="1">
      <alignment horizontal="right"/>
      <protection hidden="1"/>
    </xf>
    <xf numFmtId="167" fontId="13" fillId="0" borderId="1" xfId="1" applyNumberFormat="1" applyFont="1" applyFill="1" applyBorder="1" applyAlignment="1" applyProtection="1">
      <alignment horizontal="right"/>
      <protection hidden="1"/>
    </xf>
    <xf numFmtId="164" fontId="11" fillId="0" borderId="29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4" fontId="13" fillId="0" borderId="27" xfId="1" applyNumberFormat="1" applyFont="1" applyFill="1" applyBorder="1" applyAlignment="1" applyProtection="1">
      <protection hidden="1"/>
    </xf>
    <xf numFmtId="164" fontId="13" fillId="0" borderId="26" xfId="1" applyNumberFormat="1" applyFont="1" applyFill="1" applyBorder="1" applyAlignment="1" applyProtection="1">
      <protection hidden="1"/>
    </xf>
    <xf numFmtId="164" fontId="13" fillId="0" borderId="25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68" fontId="11" fillId="0" borderId="7" xfId="1" applyNumberFormat="1" applyFont="1" applyFill="1" applyBorder="1" applyAlignment="1" applyProtection="1">
      <protection hidden="1"/>
    </xf>
    <xf numFmtId="169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4" fontId="22" fillId="0" borderId="1" xfId="1" applyNumberFormat="1" applyFont="1" applyFill="1" applyBorder="1" applyAlignment="1" applyProtection="1">
      <alignment horizontal="center"/>
      <protection hidden="1"/>
    </xf>
    <xf numFmtId="4" fontId="13" fillId="8" borderId="1" xfId="1" applyNumberFormat="1" applyFont="1" applyFill="1" applyBorder="1" applyAlignment="1" applyProtection="1">
      <alignment horizontal="center"/>
      <protection hidden="1"/>
    </xf>
    <xf numFmtId="168" fontId="11" fillId="0" borderId="25" xfId="1" applyNumberFormat="1" applyFont="1" applyFill="1" applyBorder="1" applyAlignment="1" applyProtection="1">
      <protection hidden="1"/>
    </xf>
    <xf numFmtId="169" fontId="11" fillId="0" borderId="25" xfId="1" applyNumberFormat="1" applyFont="1" applyFill="1" applyBorder="1" applyAlignment="1" applyProtection="1">
      <alignment horizontal="right"/>
      <protection hidden="1"/>
    </xf>
    <xf numFmtId="167" fontId="11" fillId="0" borderId="26" xfId="1" applyNumberFormat="1" applyFont="1" applyFill="1" applyBorder="1" applyAlignment="1" applyProtection="1">
      <alignment horizontal="right"/>
      <protection hidden="1"/>
    </xf>
    <xf numFmtId="4" fontId="11" fillId="8" borderId="26" xfId="1" applyNumberFormat="1" applyFont="1" applyFill="1" applyBorder="1" applyAlignment="1" applyProtection="1">
      <alignment horizontal="center"/>
      <protection hidden="1"/>
    </xf>
    <xf numFmtId="4" fontId="11" fillId="0" borderId="26" xfId="1" applyNumberFormat="1" applyFont="1" applyFill="1" applyBorder="1" applyAlignment="1" applyProtection="1">
      <alignment horizontal="center"/>
      <protection hidden="1"/>
    </xf>
    <xf numFmtId="4" fontId="11" fillId="8" borderId="1" xfId="1" applyNumberFormat="1" applyFont="1" applyFill="1" applyBorder="1" applyAlignment="1" applyProtection="1">
      <alignment horizontal="center"/>
      <protection hidden="1"/>
    </xf>
    <xf numFmtId="166" fontId="13" fillId="8" borderId="2" xfId="1" applyNumberFormat="1" applyFont="1" applyFill="1" applyBorder="1" applyAlignment="1" applyProtection="1">
      <alignment wrapText="1"/>
      <protection hidden="1"/>
    </xf>
    <xf numFmtId="166" fontId="13" fillId="8" borderId="1" xfId="1" applyNumberFormat="1" applyFont="1" applyFill="1" applyBorder="1" applyAlignment="1" applyProtection="1">
      <alignment wrapText="1"/>
      <protection hidden="1"/>
    </xf>
    <xf numFmtId="168" fontId="13" fillId="8" borderId="7" xfId="1" applyNumberFormat="1" applyFont="1" applyFill="1" applyBorder="1" applyAlignment="1" applyProtection="1">
      <protection hidden="1"/>
    </xf>
    <xf numFmtId="169" fontId="13" fillId="8" borderId="7" xfId="1" applyNumberFormat="1" applyFont="1" applyFill="1" applyBorder="1" applyAlignment="1" applyProtection="1">
      <alignment horizontal="right"/>
      <protection hidden="1"/>
    </xf>
    <xf numFmtId="167" fontId="13" fillId="8" borderId="1" xfId="1" applyNumberFormat="1" applyFont="1" applyFill="1" applyBorder="1" applyAlignment="1" applyProtection="1">
      <alignment horizontal="right"/>
      <protection hidden="1"/>
    </xf>
    <xf numFmtId="164" fontId="11" fillId="8" borderId="29" xfId="1" applyNumberFormat="1" applyFont="1" applyFill="1" applyBorder="1" applyAlignment="1" applyProtection="1">
      <protection hidden="1"/>
    </xf>
    <xf numFmtId="164" fontId="11" fillId="8" borderId="1" xfId="1" applyNumberFormat="1" applyFont="1" applyFill="1" applyBorder="1" applyAlignment="1" applyProtection="1">
      <protection hidden="1"/>
    </xf>
    <xf numFmtId="164" fontId="11" fillId="8" borderId="7" xfId="1" applyNumberFormat="1" applyFont="1" applyFill="1" applyBorder="1" applyAlignment="1" applyProtection="1">
      <protection hidden="1"/>
    </xf>
    <xf numFmtId="172" fontId="11" fillId="8" borderId="1" xfId="1" applyNumberFormat="1" applyFont="1" applyFill="1" applyBorder="1" applyAlignment="1" applyProtection="1">
      <alignment wrapText="1"/>
      <protection hidden="1"/>
    </xf>
    <xf numFmtId="168" fontId="11" fillId="8" borderId="25" xfId="1" applyNumberFormat="1" applyFont="1" applyFill="1" applyBorder="1" applyAlignment="1" applyProtection="1">
      <protection hidden="1"/>
    </xf>
    <xf numFmtId="169" fontId="11" fillId="8" borderId="25" xfId="1" applyNumberFormat="1" applyFont="1" applyFill="1" applyBorder="1" applyAlignment="1" applyProtection="1">
      <alignment horizontal="right"/>
      <protection hidden="1"/>
    </xf>
    <xf numFmtId="167" fontId="11" fillId="8" borderId="26" xfId="1" applyNumberFormat="1" applyFont="1" applyFill="1" applyBorder="1" applyAlignment="1" applyProtection="1">
      <alignment horizontal="right"/>
      <protection hidden="1"/>
    </xf>
    <xf numFmtId="168" fontId="11" fillId="8" borderId="7" xfId="1" applyNumberFormat="1" applyFont="1" applyFill="1" applyBorder="1" applyAlignment="1" applyProtection="1">
      <protection hidden="1"/>
    </xf>
    <xf numFmtId="169" fontId="11" fillId="8" borderId="7" xfId="1" applyNumberFormat="1" applyFont="1" applyFill="1" applyBorder="1" applyAlignment="1" applyProtection="1">
      <alignment horizontal="right"/>
      <protection hidden="1"/>
    </xf>
    <xf numFmtId="167" fontId="11" fillId="8" borderId="1" xfId="1" applyNumberFormat="1" applyFont="1" applyFill="1" applyBorder="1" applyAlignment="1" applyProtection="1">
      <alignment horizontal="right"/>
      <protection hidden="1"/>
    </xf>
    <xf numFmtId="172" fontId="11" fillId="8" borderId="7" xfId="1" applyNumberFormat="1" applyFont="1" applyFill="1" applyBorder="1" applyAlignment="1" applyProtection="1">
      <alignment wrapText="1"/>
      <protection hidden="1"/>
    </xf>
    <xf numFmtId="167" fontId="11" fillId="8" borderId="1" xfId="1" applyNumberFormat="1" applyFont="1" applyFill="1" applyBorder="1" applyAlignment="1" applyProtection="1">
      <alignment wrapText="1"/>
      <protection hidden="1"/>
    </xf>
    <xf numFmtId="166" fontId="13" fillId="8" borderId="29" xfId="1" applyNumberFormat="1" applyFont="1" applyFill="1" applyBorder="1" applyAlignment="1" applyProtection="1">
      <alignment wrapText="1"/>
      <protection hidden="1"/>
    </xf>
    <xf numFmtId="172" fontId="11" fillId="8" borderId="29" xfId="1" applyNumberFormat="1" applyFont="1" applyFill="1" applyBorder="1" applyAlignment="1" applyProtection="1">
      <alignment wrapText="1"/>
      <protection hidden="1"/>
    </xf>
    <xf numFmtId="172" fontId="11" fillId="8" borderId="30" xfId="1" applyNumberFormat="1" applyFont="1" applyFill="1" applyBorder="1" applyAlignment="1" applyProtection="1">
      <alignment wrapText="1"/>
      <protection hidden="1"/>
    </xf>
    <xf numFmtId="167" fontId="11" fillId="8" borderId="29" xfId="1" applyNumberFormat="1" applyFont="1" applyFill="1" applyBorder="1" applyAlignment="1" applyProtection="1">
      <alignment wrapText="1"/>
      <protection hidden="1"/>
    </xf>
    <xf numFmtId="4" fontId="22" fillId="8" borderId="1" xfId="1" applyNumberFormat="1" applyFont="1" applyFill="1" applyBorder="1" applyAlignment="1" applyProtection="1">
      <alignment horizontal="center"/>
      <protection hidden="1"/>
    </xf>
    <xf numFmtId="164" fontId="13" fillId="0" borderId="29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69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64" fontId="16" fillId="9" borderId="1" xfId="1" applyNumberFormat="1" applyFont="1" applyFill="1" applyBorder="1" applyAlignment="1" applyProtection="1">
      <protection hidden="1"/>
    </xf>
    <xf numFmtId="164" fontId="21" fillId="10" borderId="1" xfId="1" applyNumberFormat="1" applyFont="1" applyFill="1" applyBorder="1" applyAlignment="1" applyProtection="1">
      <protection hidden="1"/>
    </xf>
    <xf numFmtId="164" fontId="16" fillId="10" borderId="1" xfId="1" applyNumberFormat="1" applyFont="1" applyFill="1" applyBorder="1" applyAlignment="1" applyProtection="1">
      <protection hidden="1"/>
    </xf>
    <xf numFmtId="164" fontId="21" fillId="9" borderId="1" xfId="1" applyNumberFormat="1" applyFont="1" applyFill="1" applyBorder="1" applyAlignment="1" applyProtection="1">
      <protection hidden="1"/>
    </xf>
    <xf numFmtId="164" fontId="16" fillId="8" borderId="1" xfId="1" applyNumberFormat="1" applyFont="1" applyFill="1" applyBorder="1" applyAlignment="1" applyProtection="1">
      <protection hidden="1"/>
    </xf>
    <xf numFmtId="164" fontId="16" fillId="11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5" fillId="0" borderId="1" xfId="1" applyNumberFormat="1" applyFont="1" applyFill="1" applyBorder="1" applyAlignment="1" applyProtection="1">
      <alignment wrapText="1"/>
      <protection hidden="1"/>
    </xf>
    <xf numFmtId="170" fontId="15" fillId="0" borderId="1" xfId="1" applyNumberFormat="1" applyFont="1" applyFill="1" applyBorder="1" applyAlignment="1" applyProtection="1">
      <alignment wrapText="1"/>
      <protection hidden="1"/>
    </xf>
    <xf numFmtId="172" fontId="19" fillId="0" borderId="1" xfId="1" applyNumberFormat="1" applyFont="1" applyFill="1" applyBorder="1" applyAlignment="1" applyProtection="1">
      <alignment horizontal="right" wrapText="1"/>
      <protection hidden="1"/>
    </xf>
    <xf numFmtId="171" fontId="19" fillId="0" borderId="1" xfId="1" applyNumberFormat="1" applyFont="1" applyFill="1" applyBorder="1" applyAlignment="1" applyProtection="1">
      <alignment wrapText="1"/>
      <protection hidden="1"/>
    </xf>
    <xf numFmtId="168" fontId="19" fillId="0" borderId="1" xfId="1" applyNumberFormat="1" applyFont="1" applyFill="1" applyBorder="1" applyAlignment="1" applyProtection="1">
      <alignment wrapText="1"/>
      <protection hidden="1"/>
    </xf>
    <xf numFmtId="167" fontId="19" fillId="0" borderId="1" xfId="1" applyNumberFormat="1" applyFont="1" applyFill="1" applyBorder="1" applyAlignment="1" applyProtection="1">
      <alignment horizontal="right" wrapText="1"/>
      <protection hidden="1"/>
    </xf>
    <xf numFmtId="167" fontId="19" fillId="0" borderId="1" xfId="1" applyNumberFormat="1" applyFont="1" applyFill="1" applyBorder="1" applyAlignment="1" applyProtection="1">
      <alignment wrapText="1"/>
      <protection hidden="1"/>
    </xf>
    <xf numFmtId="170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4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71" fontId="20" fillId="0" borderId="1" xfId="1" applyNumberFormat="1" applyFont="1" applyFill="1" applyBorder="1" applyAlignment="1" applyProtection="1">
      <alignment wrapText="1"/>
      <protection hidden="1"/>
    </xf>
    <xf numFmtId="168" fontId="20" fillId="0" borderId="1" xfId="1" applyNumberFormat="1" applyFont="1" applyFill="1" applyBorder="1" applyAlignment="1" applyProtection="1">
      <alignment wrapText="1"/>
      <protection hidden="1"/>
    </xf>
    <xf numFmtId="167" fontId="20" fillId="0" borderId="1" xfId="1" applyNumberFormat="1" applyFont="1" applyFill="1" applyBorder="1" applyAlignment="1" applyProtection="1">
      <alignment horizontal="right" wrapText="1"/>
      <protection hidden="1"/>
    </xf>
    <xf numFmtId="167" fontId="20" fillId="0" borderId="1" xfId="1" applyNumberFormat="1" applyFont="1" applyFill="1" applyBorder="1" applyAlignment="1" applyProtection="1">
      <alignment wrapText="1"/>
      <protection hidden="1"/>
    </xf>
    <xf numFmtId="170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64" fontId="20" fillId="0" borderId="1" xfId="1" applyNumberFormat="1" applyFont="1" applyFill="1" applyBorder="1" applyAlignment="1" applyProtection="1">
      <protection hidden="1"/>
    </xf>
    <xf numFmtId="167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72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20" fillId="7" borderId="1" xfId="1" applyNumberFormat="1" applyFont="1" applyFill="1" applyBorder="1" applyAlignment="1" applyProtection="1"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15"/>
    </xf>
    <xf numFmtId="0" fontId="24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34" xfId="0" applyFont="1" applyBorder="1" applyAlignment="1">
      <alignment horizontal="center" vertical="center" wrapText="1"/>
    </xf>
    <xf numFmtId="0" fontId="11" fillId="0" borderId="0" xfId="1" applyFont="1" applyFill="1" applyBorder="1" applyProtection="1">
      <protection hidden="1"/>
    </xf>
    <xf numFmtId="168" fontId="11" fillId="0" borderId="10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67" fontId="11" fillId="0" borderId="11" xfId="1" applyNumberFormat="1" applyFont="1" applyFill="1" applyBorder="1" applyAlignment="1" applyProtection="1">
      <alignment horizontal="center"/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66" fontId="13" fillId="0" borderId="31" xfId="1" applyNumberFormat="1" applyFont="1" applyFill="1" applyBorder="1" applyAlignment="1" applyProtection="1">
      <alignment wrapText="1"/>
      <protection hidden="1"/>
    </xf>
    <xf numFmtId="166" fontId="13" fillId="0" borderId="32" xfId="1" applyNumberFormat="1" applyFont="1" applyFill="1" applyBorder="1" applyAlignment="1" applyProtection="1">
      <alignment wrapText="1"/>
      <protection hidden="1"/>
    </xf>
    <xf numFmtId="166" fontId="13" fillId="0" borderId="33" xfId="1" applyNumberFormat="1" applyFont="1" applyFill="1" applyBorder="1" applyAlignment="1" applyProtection="1">
      <alignment wrapText="1"/>
      <protection hidden="1"/>
    </xf>
    <xf numFmtId="166" fontId="13" fillId="0" borderId="27" xfId="1" applyNumberFormat="1" applyFont="1" applyFill="1" applyBorder="1" applyAlignment="1" applyProtection="1">
      <alignment wrapText="1"/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172" fontId="13" fillId="0" borderId="7" xfId="1" applyNumberFormat="1" applyFont="1" applyFill="1" applyBorder="1" applyAlignment="1" applyProtection="1">
      <alignment wrapText="1"/>
      <protection hidden="1"/>
    </xf>
    <xf numFmtId="172" fontId="13" fillId="0" borderId="30" xfId="1" applyNumberFormat="1" applyFont="1" applyFill="1" applyBorder="1" applyAlignment="1" applyProtection="1">
      <alignment wrapText="1"/>
      <protection hidden="1"/>
    </xf>
    <xf numFmtId="172" fontId="13" fillId="0" borderId="2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1" fillId="0" borderId="29" xfId="1" applyNumberFormat="1" applyFont="1" applyFill="1" applyBorder="1" applyAlignment="1" applyProtection="1">
      <alignment wrapText="1"/>
      <protection hidden="1"/>
    </xf>
    <xf numFmtId="172" fontId="11" fillId="0" borderId="27" xfId="1" applyNumberFormat="1" applyFont="1" applyFill="1" applyBorder="1" applyAlignment="1" applyProtection="1">
      <alignment wrapText="1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172" fontId="13" fillId="8" borderId="7" xfId="1" applyNumberFormat="1" applyFont="1" applyFill="1" applyBorder="1" applyAlignment="1" applyProtection="1">
      <alignment horizontal="left" wrapText="1"/>
      <protection hidden="1"/>
    </xf>
    <xf numFmtId="172" fontId="13" fillId="8" borderId="30" xfId="1" applyNumberFormat="1" applyFont="1" applyFill="1" applyBorder="1" applyAlignment="1" applyProtection="1">
      <alignment horizontal="left" wrapText="1"/>
      <protection hidden="1"/>
    </xf>
    <xf numFmtId="172" fontId="13" fillId="8" borderId="29" xfId="1" applyNumberFormat="1" applyFont="1" applyFill="1" applyBorder="1" applyAlignment="1" applyProtection="1">
      <alignment horizontal="left" wrapText="1"/>
      <protection hidden="1"/>
    </xf>
    <xf numFmtId="172" fontId="11" fillId="8" borderId="7" xfId="1" applyNumberFormat="1" applyFont="1" applyFill="1" applyBorder="1" applyAlignment="1" applyProtection="1">
      <alignment horizontal="left" wrapText="1"/>
      <protection hidden="1"/>
    </xf>
    <xf numFmtId="172" fontId="11" fillId="8" borderId="29" xfId="1" applyNumberFormat="1" applyFont="1" applyFill="1" applyBorder="1" applyAlignment="1" applyProtection="1">
      <alignment horizontal="left" wrapText="1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6" fontId="13" fillId="0" borderId="28" xfId="1" applyNumberFormat="1" applyFont="1" applyFill="1" applyBorder="1" applyAlignment="1" applyProtection="1">
      <alignment horizontal="left" wrapText="1"/>
      <protection hidden="1"/>
    </xf>
    <xf numFmtId="166" fontId="13" fillId="0" borderId="30" xfId="1" applyNumberFormat="1" applyFont="1" applyFill="1" applyBorder="1" applyAlignment="1" applyProtection="1">
      <alignment horizontal="left" wrapText="1"/>
      <protection hidden="1"/>
    </xf>
    <xf numFmtId="166" fontId="13" fillId="0" borderId="29" xfId="1" applyNumberFormat="1" applyFont="1" applyFill="1" applyBorder="1" applyAlignment="1" applyProtection="1">
      <alignment horizontal="left" wrapText="1"/>
      <protection hidden="1"/>
    </xf>
    <xf numFmtId="0" fontId="16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6" fillId="0" borderId="29" xfId="1" applyNumberFormat="1" applyFont="1" applyFill="1" applyBorder="1" applyAlignment="1" applyProtection="1">
      <alignment vertical="center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29" xfId="1" applyNumberFormat="1" applyFont="1" applyFill="1" applyBorder="1" applyAlignment="1" applyProtection="1">
      <alignment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3" fillId="0" borderId="0" xfId="0" applyFont="1" applyBorder="1" applyAlignment="1"/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9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3" fontId="16" fillId="0" borderId="29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3" fillId="0" borderId="0" xfId="0" applyFont="1" applyBorder="1" applyAlignment="1">
      <alignment wrapText="1"/>
    </xf>
    <xf numFmtId="167" fontId="16" fillId="0" borderId="7" xfId="1" applyNumberFormat="1" applyFont="1" applyFill="1" applyBorder="1" applyAlignment="1" applyProtection="1">
      <alignment vertical="center" wrapText="1"/>
      <protection hidden="1"/>
    </xf>
    <xf numFmtId="167" fontId="16" fillId="0" borderId="30" xfId="1" applyNumberFormat="1" applyFont="1" applyFill="1" applyBorder="1" applyAlignment="1" applyProtection="1">
      <alignment vertical="center" wrapText="1"/>
      <protection hidden="1"/>
    </xf>
    <xf numFmtId="167" fontId="16" fillId="0" borderId="29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7" xfId="1" applyNumberFormat="1" applyFont="1" applyFill="1" applyBorder="1" applyAlignment="1" applyProtection="1">
      <alignment horizontal="center" vertical="justify"/>
      <protection hidden="1"/>
    </xf>
    <xf numFmtId="0" fontId="15" fillId="0" borderId="30" xfId="1" applyNumberFormat="1" applyFont="1" applyFill="1" applyBorder="1" applyAlignment="1" applyProtection="1">
      <alignment horizontal="center" vertical="justify"/>
      <protection hidden="1"/>
    </xf>
    <xf numFmtId="0" fontId="15" fillId="0" borderId="29" xfId="1" applyNumberFormat="1" applyFont="1" applyFill="1" applyBorder="1" applyAlignment="1" applyProtection="1">
      <alignment horizontal="center" vertical="justify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0" fontId="20" fillId="0" borderId="29" xfId="1" applyNumberFormat="1" applyFont="1" applyFill="1" applyBorder="1" applyAlignment="1" applyProtection="1">
      <alignment vertical="center" wrapText="1"/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0" fontId="19" fillId="0" borderId="29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0" fontId="25" fillId="0" borderId="0" xfId="8"/>
    <xf numFmtId="0" fontId="13" fillId="0" borderId="0" xfId="8" applyFont="1" applyAlignment="1">
      <alignment vertical="distributed"/>
    </xf>
    <xf numFmtId="0" fontId="25" fillId="0" borderId="0" xfId="8" applyFont="1"/>
    <xf numFmtId="0" fontId="13" fillId="0" borderId="10" xfId="8" applyFont="1" applyBorder="1" applyAlignment="1">
      <alignment horizontal="center" vertical="center" wrapText="1"/>
    </xf>
    <xf numFmtId="0" fontId="13" fillId="0" borderId="7" xfId="8" applyFont="1" applyBorder="1" applyAlignment="1">
      <alignment horizontal="center" vertical="center" wrapText="1"/>
    </xf>
    <xf numFmtId="0" fontId="13" fillId="0" borderId="30" xfId="8" applyFont="1" applyBorder="1" applyAlignment="1">
      <alignment horizontal="center" vertical="center" wrapText="1"/>
    </xf>
    <xf numFmtId="0" fontId="13" fillId="0" borderId="29" xfId="8" applyFont="1" applyBorder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0" fontId="24" fillId="0" borderId="0" xfId="8" applyFont="1" applyAlignment="1">
      <alignment wrapText="1"/>
    </xf>
    <xf numFmtId="0" fontId="13" fillId="0" borderId="26" xfId="8" applyFont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center" wrapText="1"/>
    </xf>
    <xf numFmtId="0" fontId="13" fillId="0" borderId="29" xfId="8" applyFont="1" applyBorder="1" applyAlignment="1">
      <alignment horizontal="center" vertical="center" wrapText="1"/>
    </xf>
    <xf numFmtId="173" fontId="13" fillId="0" borderId="1" xfId="8" applyNumberFormat="1" applyFont="1" applyBorder="1" applyAlignment="1">
      <alignment horizontal="center" vertical="center" wrapText="1"/>
    </xf>
    <xf numFmtId="3" fontId="11" fillId="0" borderId="1" xfId="8" applyNumberFormat="1" applyFont="1" applyBorder="1" applyAlignment="1">
      <alignment horizontal="center" vertical="top" wrapText="1"/>
    </xf>
    <xf numFmtId="0" fontId="11" fillId="0" borderId="1" xfId="8" applyFont="1" applyBorder="1" applyAlignment="1">
      <alignment wrapText="1"/>
    </xf>
    <xf numFmtId="168" fontId="11" fillId="0" borderId="1" xfId="8" applyNumberFormat="1" applyFont="1" applyBorder="1" applyAlignment="1">
      <alignment horizontal="center" vertical="center" wrapText="1"/>
    </xf>
    <xf numFmtId="169" fontId="11" fillId="0" borderId="1" xfId="8" applyNumberFormat="1" applyFont="1" applyBorder="1" applyAlignment="1">
      <alignment horizontal="center" vertical="center" wrapText="1"/>
    </xf>
    <xf numFmtId="167" fontId="11" fillId="0" borderId="1" xfId="8" applyNumberFormat="1" applyFont="1" applyBorder="1" applyAlignment="1">
      <alignment horizontal="center" vertical="center" wrapText="1"/>
    </xf>
    <xf numFmtId="173" fontId="11" fillId="0" borderId="1" xfId="8" applyNumberFormat="1" applyFont="1" applyBorder="1" applyAlignment="1">
      <alignment horizontal="center" vertical="center" wrapText="1"/>
    </xf>
    <xf numFmtId="0" fontId="25" fillId="0" borderId="0" xfId="8" applyAlignment="1">
      <alignment wrapText="1"/>
    </xf>
    <xf numFmtId="0" fontId="6" fillId="0" borderId="0" xfId="0" applyFont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175" fontId="16" fillId="0" borderId="1" xfId="7" applyNumberFormat="1" applyFont="1" applyBorder="1" applyAlignment="1">
      <alignment horizontal="center" vertical="center" wrapText="1"/>
    </xf>
    <xf numFmtId="43" fontId="15" fillId="0" borderId="1" xfId="7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175" fontId="16" fillId="0" borderId="1" xfId="7" applyNumberFormat="1" applyFont="1" applyFill="1" applyBorder="1"/>
    <xf numFmtId="43" fontId="16" fillId="0" borderId="1" xfId="7" applyFont="1" applyBorder="1"/>
    <xf numFmtId="173" fontId="6" fillId="0" borderId="38" xfId="0" applyNumberFormat="1" applyFont="1" applyFill="1" applyBorder="1" applyAlignment="1">
      <alignment horizontal="right"/>
    </xf>
    <xf numFmtId="0" fontId="15" fillId="0" borderId="1" xfId="0" applyFont="1" applyBorder="1"/>
    <xf numFmtId="175" fontId="26" fillId="0" borderId="1" xfId="7" applyNumberFormat="1" applyFont="1" applyFill="1" applyBorder="1"/>
    <xf numFmtId="43" fontId="15" fillId="0" borderId="1" xfId="7" applyFont="1" applyBorder="1"/>
    <xf numFmtId="173" fontId="27" fillId="0" borderId="19" xfId="0" applyNumberFormat="1" applyFont="1" applyFill="1" applyBorder="1" applyAlignment="1">
      <alignment horizontal="right"/>
    </xf>
    <xf numFmtId="173" fontId="6" fillId="0" borderId="0" xfId="0" applyNumberFormat="1" applyFont="1" applyFill="1" applyBorder="1" applyAlignment="1">
      <alignment horizontal="right"/>
    </xf>
    <xf numFmtId="173" fontId="11" fillId="0" borderId="0" xfId="0" applyNumberFormat="1" applyFont="1" applyFill="1" applyBorder="1" applyAlignment="1">
      <alignment horizontal="right"/>
    </xf>
    <xf numFmtId="173" fontId="0" fillId="0" borderId="0" xfId="0" applyNumberFormat="1"/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33" xfId="0" applyFont="1" applyBorder="1" applyAlignment="1">
      <alignment vertical="center" wrapText="1"/>
    </xf>
    <xf numFmtId="0" fontId="28" fillId="0" borderId="33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49" fontId="29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left" vertical="top" wrapText="1"/>
    </xf>
    <xf numFmtId="4" fontId="29" fillId="0" borderId="1" xfId="0" applyNumberFormat="1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top" wrapText="1"/>
    </xf>
    <xf numFmtId="173" fontId="28" fillId="0" borderId="1" xfId="0" applyNumberFormat="1" applyFont="1" applyBorder="1" applyAlignment="1">
      <alignment horizontal="right" vertical="center"/>
    </xf>
    <xf numFmtId="0" fontId="28" fillId="0" borderId="1" xfId="0" applyFont="1" applyFill="1" applyBorder="1" applyAlignment="1">
      <alignment horizontal="left" wrapText="1"/>
    </xf>
    <xf numFmtId="49" fontId="30" fillId="0" borderId="1" xfId="0" applyNumberFormat="1" applyFont="1" applyFill="1" applyBorder="1" applyAlignment="1">
      <alignment horizontal="center"/>
    </xf>
    <xf numFmtId="173" fontId="28" fillId="8" borderId="1" xfId="0" applyNumberFormat="1" applyFont="1" applyFill="1" applyBorder="1" applyAlignment="1">
      <alignment horizontal="right" vertical="center"/>
    </xf>
    <xf numFmtId="0" fontId="28" fillId="8" borderId="0" xfId="0" applyFont="1" applyFill="1" applyAlignment="1">
      <alignment horizontal="center" vertical="center"/>
    </xf>
    <xf numFmtId="0" fontId="28" fillId="8" borderId="0" xfId="0" applyFont="1" applyFill="1"/>
    <xf numFmtId="173" fontId="28" fillId="0" borderId="1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wrapText="1"/>
    </xf>
    <xf numFmtId="176" fontId="28" fillId="0" borderId="1" xfId="7" applyNumberFormat="1" applyFont="1" applyBorder="1" applyAlignment="1">
      <alignment horizontal="right" wrapText="1"/>
    </xf>
    <xf numFmtId="176" fontId="31" fillId="0" borderId="1" xfId="7" applyNumberFormat="1" applyFont="1" applyBorder="1" applyAlignment="1">
      <alignment horizontal="right" wrapText="1"/>
    </xf>
    <xf numFmtId="0" fontId="29" fillId="0" borderId="1" xfId="0" applyFont="1" applyFill="1" applyBorder="1" applyAlignment="1">
      <alignment horizontal="left" wrapText="1"/>
    </xf>
    <xf numFmtId="0" fontId="29" fillId="0" borderId="1" xfId="0" applyFont="1" applyBorder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8" fillId="0" borderId="1" xfId="0" applyFont="1" applyBorder="1" applyAlignment="1">
      <alignment wrapText="1"/>
    </xf>
    <xf numFmtId="0" fontId="28" fillId="0" borderId="1" xfId="0" applyFont="1" applyBorder="1"/>
    <xf numFmtId="0" fontId="28" fillId="0" borderId="1" xfId="0" applyFont="1" applyFill="1" applyBorder="1" applyAlignment="1">
      <alignment wrapText="1"/>
    </xf>
    <xf numFmtId="0" fontId="29" fillId="0" borderId="1" xfId="0" applyNumberFormat="1" applyFont="1" applyFill="1" applyBorder="1" applyAlignment="1">
      <alignment horizontal="center"/>
    </xf>
    <xf numFmtId="43" fontId="29" fillId="0" borderId="1" xfId="7" applyFont="1" applyBorder="1"/>
  </cellXfs>
  <cellStyles count="9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8"/>
    <cellStyle name="Финансовый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316" t="s">
        <v>22</v>
      </c>
      <c r="E1" s="316"/>
    </row>
    <row r="2" spans="1:5" ht="18.75" x14ac:dyDescent="0.3">
      <c r="D2" s="316" t="s">
        <v>25</v>
      </c>
      <c r="E2" s="316"/>
    </row>
    <row r="3" spans="1:5" ht="18.75" x14ac:dyDescent="0.3">
      <c r="D3" s="316" t="s">
        <v>306</v>
      </c>
      <c r="E3" s="316"/>
    </row>
    <row r="4" spans="1:5" ht="18.75" x14ac:dyDescent="0.3">
      <c r="D4" s="6" t="s">
        <v>304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317" t="s">
        <v>26</v>
      </c>
      <c r="B10" s="318"/>
      <c r="C10" s="318"/>
      <c r="D10" s="318"/>
      <c r="E10" s="318"/>
    </row>
    <row r="11" spans="1:5" ht="20.25" x14ac:dyDescent="0.3">
      <c r="A11" s="318" t="s">
        <v>27</v>
      </c>
      <c r="B11" s="317"/>
      <c r="C11" s="317"/>
      <c r="D11" s="317"/>
      <c r="E11" s="317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30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37.5" x14ac:dyDescent="0.3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-3451700</v>
      </c>
      <c r="D19" s="5">
        <f t="shared" ref="D19:E21" si="0">D20</f>
        <v>-3314800</v>
      </c>
      <c r="E19" s="5">
        <f t="shared" si="0"/>
        <v>-3327000</v>
      </c>
    </row>
    <row r="20" spans="1:8" ht="18.75" x14ac:dyDescent="0.3">
      <c r="A20" s="4" t="s">
        <v>10</v>
      </c>
      <c r="B20" s="15" t="s">
        <v>9</v>
      </c>
      <c r="C20" s="5">
        <f>C21</f>
        <v>-3451700</v>
      </c>
      <c r="D20" s="5">
        <f t="shared" si="0"/>
        <v>-3314800</v>
      </c>
      <c r="E20" s="5">
        <f t="shared" si="0"/>
        <v>-3327000</v>
      </c>
    </row>
    <row r="21" spans="1:8" ht="37.5" x14ac:dyDescent="0.3">
      <c r="A21" s="4" t="s">
        <v>12</v>
      </c>
      <c r="B21" s="15" t="s">
        <v>11</v>
      </c>
      <c r="C21" s="5">
        <f>C22</f>
        <v>-3451700</v>
      </c>
      <c r="D21" s="5">
        <f t="shared" si="0"/>
        <v>-3314800</v>
      </c>
      <c r="E21" s="5">
        <f t="shared" si="0"/>
        <v>-3327000</v>
      </c>
    </row>
    <row r="22" spans="1:8" ht="37.5" x14ac:dyDescent="0.3">
      <c r="A22" s="4" t="s">
        <v>28</v>
      </c>
      <c r="B22" s="15" t="s">
        <v>31</v>
      </c>
      <c r="C22" s="5">
        <f>'Приложение 5 доходы'!C10*(-1)</f>
        <v>-3451700</v>
      </c>
      <c r="D22" s="5">
        <f>'Приложение 5 доходы'!D10*(-1)</f>
        <v>-3314800</v>
      </c>
      <c r="E22" s="5">
        <f>'Приложение 5 доходы'!E10*(-1)</f>
        <v>-3327000</v>
      </c>
    </row>
    <row r="23" spans="1:8" ht="18.75" x14ac:dyDescent="0.3">
      <c r="A23" s="4" t="s">
        <v>14</v>
      </c>
      <c r="B23" s="15" t="s">
        <v>13</v>
      </c>
      <c r="C23" s="5">
        <f>C24</f>
        <v>3451700</v>
      </c>
      <c r="D23" s="5">
        <f t="shared" ref="D23:E25" si="1">D24</f>
        <v>3314800</v>
      </c>
      <c r="E23" s="5">
        <f t="shared" si="1"/>
        <v>3327000</v>
      </c>
    </row>
    <row r="24" spans="1:8" ht="18.75" x14ac:dyDescent="0.3">
      <c r="A24" s="4" t="s">
        <v>16</v>
      </c>
      <c r="B24" s="15" t="s">
        <v>15</v>
      </c>
      <c r="C24" s="5">
        <f>C25</f>
        <v>3451700</v>
      </c>
      <c r="D24" s="5">
        <f t="shared" si="1"/>
        <v>3314800</v>
      </c>
      <c r="E24" s="5">
        <f t="shared" si="1"/>
        <v>3327000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3451700</v>
      </c>
      <c r="D25" s="5">
        <f t="shared" si="1"/>
        <v>3314800</v>
      </c>
      <c r="E25" s="5">
        <f t="shared" si="1"/>
        <v>3327000</v>
      </c>
    </row>
    <row r="26" spans="1:8" ht="39.75" customHeight="1" x14ac:dyDescent="0.3">
      <c r="A26" s="4" t="s">
        <v>29</v>
      </c>
      <c r="B26" s="15" t="s">
        <v>32</v>
      </c>
      <c r="C26" s="5">
        <f>'Приложение 8'!X10</f>
        <v>3451700</v>
      </c>
      <c r="D26" s="5">
        <f>'Приложение 8'!Y10</f>
        <v>3314800</v>
      </c>
      <c r="E26" s="5">
        <f>'Приложение 8'!Z10</f>
        <v>3327000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workbookViewId="0">
      <selection activeCell="B1" sqref="B1"/>
    </sheetView>
  </sheetViews>
  <sheetFormatPr defaultRowHeight="12.75" x14ac:dyDescent="0.2"/>
  <cols>
    <col min="1" max="1" width="4.1640625" style="401" customWidth="1"/>
    <col min="2" max="2" width="38" style="401" customWidth="1"/>
    <col min="3" max="3" width="7.6640625" style="401" customWidth="1"/>
    <col min="4" max="4" width="7.5" style="401" customWidth="1"/>
    <col min="5" max="5" width="14" style="401" customWidth="1"/>
    <col min="6" max="6" width="0.1640625" style="401" hidden="1" customWidth="1"/>
    <col min="7" max="7" width="0.83203125" style="401" hidden="1" customWidth="1"/>
    <col min="8" max="8" width="17.6640625" style="401" customWidth="1"/>
    <col min="9" max="9" width="13" style="401" customWidth="1"/>
    <col min="10" max="10" width="13.33203125" style="401" customWidth="1"/>
    <col min="11" max="256" width="9.33203125" style="401"/>
    <col min="257" max="257" width="4.1640625" style="401" customWidth="1"/>
    <col min="258" max="258" width="38" style="401" customWidth="1"/>
    <col min="259" max="259" width="7.6640625" style="401" customWidth="1"/>
    <col min="260" max="260" width="7.5" style="401" customWidth="1"/>
    <col min="261" max="261" width="14" style="401" customWidth="1"/>
    <col min="262" max="263" width="0" style="401" hidden="1" customWidth="1"/>
    <col min="264" max="264" width="17.6640625" style="401" customWidth="1"/>
    <col min="265" max="265" width="13" style="401" customWidth="1"/>
    <col min="266" max="266" width="13.33203125" style="401" customWidth="1"/>
    <col min="267" max="512" width="9.33203125" style="401"/>
    <col min="513" max="513" width="4.1640625" style="401" customWidth="1"/>
    <col min="514" max="514" width="38" style="401" customWidth="1"/>
    <col min="515" max="515" width="7.6640625" style="401" customWidth="1"/>
    <col min="516" max="516" width="7.5" style="401" customWidth="1"/>
    <col min="517" max="517" width="14" style="401" customWidth="1"/>
    <col min="518" max="519" width="0" style="401" hidden="1" customWidth="1"/>
    <col min="520" max="520" width="17.6640625" style="401" customWidth="1"/>
    <col min="521" max="521" width="13" style="401" customWidth="1"/>
    <col min="522" max="522" width="13.33203125" style="401" customWidth="1"/>
    <col min="523" max="768" width="9.33203125" style="401"/>
    <col min="769" max="769" width="4.1640625" style="401" customWidth="1"/>
    <col min="770" max="770" width="38" style="401" customWidth="1"/>
    <col min="771" max="771" width="7.6640625" style="401" customWidth="1"/>
    <col min="772" max="772" width="7.5" style="401" customWidth="1"/>
    <col min="773" max="773" width="14" style="401" customWidth="1"/>
    <col min="774" max="775" width="0" style="401" hidden="1" customWidth="1"/>
    <col min="776" max="776" width="17.6640625" style="401" customWidth="1"/>
    <col min="777" max="777" width="13" style="401" customWidth="1"/>
    <col min="778" max="778" width="13.33203125" style="401" customWidth="1"/>
    <col min="779" max="1024" width="9.33203125" style="401"/>
    <col min="1025" max="1025" width="4.1640625" style="401" customWidth="1"/>
    <col min="1026" max="1026" width="38" style="401" customWidth="1"/>
    <col min="1027" max="1027" width="7.6640625" style="401" customWidth="1"/>
    <col min="1028" max="1028" width="7.5" style="401" customWidth="1"/>
    <col min="1029" max="1029" width="14" style="401" customWidth="1"/>
    <col min="1030" max="1031" width="0" style="401" hidden="1" customWidth="1"/>
    <col min="1032" max="1032" width="17.6640625" style="401" customWidth="1"/>
    <col min="1033" max="1033" width="13" style="401" customWidth="1"/>
    <col min="1034" max="1034" width="13.33203125" style="401" customWidth="1"/>
    <col min="1035" max="1280" width="9.33203125" style="401"/>
    <col min="1281" max="1281" width="4.1640625" style="401" customWidth="1"/>
    <col min="1282" max="1282" width="38" style="401" customWidth="1"/>
    <col min="1283" max="1283" width="7.6640625" style="401" customWidth="1"/>
    <col min="1284" max="1284" width="7.5" style="401" customWidth="1"/>
    <col min="1285" max="1285" width="14" style="401" customWidth="1"/>
    <col min="1286" max="1287" width="0" style="401" hidden="1" customWidth="1"/>
    <col min="1288" max="1288" width="17.6640625" style="401" customWidth="1"/>
    <col min="1289" max="1289" width="13" style="401" customWidth="1"/>
    <col min="1290" max="1290" width="13.33203125" style="401" customWidth="1"/>
    <col min="1291" max="1536" width="9.33203125" style="401"/>
    <col min="1537" max="1537" width="4.1640625" style="401" customWidth="1"/>
    <col min="1538" max="1538" width="38" style="401" customWidth="1"/>
    <col min="1539" max="1539" width="7.6640625" style="401" customWidth="1"/>
    <col min="1540" max="1540" width="7.5" style="401" customWidth="1"/>
    <col min="1541" max="1541" width="14" style="401" customWidth="1"/>
    <col min="1542" max="1543" width="0" style="401" hidden="1" customWidth="1"/>
    <col min="1544" max="1544" width="17.6640625" style="401" customWidth="1"/>
    <col min="1545" max="1545" width="13" style="401" customWidth="1"/>
    <col min="1546" max="1546" width="13.33203125" style="401" customWidth="1"/>
    <col min="1547" max="1792" width="9.33203125" style="401"/>
    <col min="1793" max="1793" width="4.1640625" style="401" customWidth="1"/>
    <col min="1794" max="1794" width="38" style="401" customWidth="1"/>
    <col min="1795" max="1795" width="7.6640625" style="401" customWidth="1"/>
    <col min="1796" max="1796" width="7.5" style="401" customWidth="1"/>
    <col min="1797" max="1797" width="14" style="401" customWidth="1"/>
    <col min="1798" max="1799" width="0" style="401" hidden="1" customWidth="1"/>
    <col min="1800" max="1800" width="17.6640625" style="401" customWidth="1"/>
    <col min="1801" max="1801" width="13" style="401" customWidth="1"/>
    <col min="1802" max="1802" width="13.33203125" style="401" customWidth="1"/>
    <col min="1803" max="2048" width="9.33203125" style="401"/>
    <col min="2049" max="2049" width="4.1640625" style="401" customWidth="1"/>
    <col min="2050" max="2050" width="38" style="401" customWidth="1"/>
    <col min="2051" max="2051" width="7.6640625" style="401" customWidth="1"/>
    <col min="2052" max="2052" width="7.5" style="401" customWidth="1"/>
    <col min="2053" max="2053" width="14" style="401" customWidth="1"/>
    <col min="2054" max="2055" width="0" style="401" hidden="1" customWidth="1"/>
    <col min="2056" max="2056" width="17.6640625" style="401" customWidth="1"/>
    <col min="2057" max="2057" width="13" style="401" customWidth="1"/>
    <col min="2058" max="2058" width="13.33203125" style="401" customWidth="1"/>
    <col min="2059" max="2304" width="9.33203125" style="401"/>
    <col min="2305" max="2305" width="4.1640625" style="401" customWidth="1"/>
    <col min="2306" max="2306" width="38" style="401" customWidth="1"/>
    <col min="2307" max="2307" width="7.6640625" style="401" customWidth="1"/>
    <col min="2308" max="2308" width="7.5" style="401" customWidth="1"/>
    <col min="2309" max="2309" width="14" style="401" customWidth="1"/>
    <col min="2310" max="2311" width="0" style="401" hidden="1" customWidth="1"/>
    <col min="2312" max="2312" width="17.6640625" style="401" customWidth="1"/>
    <col min="2313" max="2313" width="13" style="401" customWidth="1"/>
    <col min="2314" max="2314" width="13.33203125" style="401" customWidth="1"/>
    <col min="2315" max="2560" width="9.33203125" style="401"/>
    <col min="2561" max="2561" width="4.1640625" style="401" customWidth="1"/>
    <col min="2562" max="2562" width="38" style="401" customWidth="1"/>
    <col min="2563" max="2563" width="7.6640625" style="401" customWidth="1"/>
    <col min="2564" max="2564" width="7.5" style="401" customWidth="1"/>
    <col min="2565" max="2565" width="14" style="401" customWidth="1"/>
    <col min="2566" max="2567" width="0" style="401" hidden="1" customWidth="1"/>
    <col min="2568" max="2568" width="17.6640625" style="401" customWidth="1"/>
    <col min="2569" max="2569" width="13" style="401" customWidth="1"/>
    <col min="2570" max="2570" width="13.33203125" style="401" customWidth="1"/>
    <col min="2571" max="2816" width="9.33203125" style="401"/>
    <col min="2817" max="2817" width="4.1640625" style="401" customWidth="1"/>
    <col min="2818" max="2818" width="38" style="401" customWidth="1"/>
    <col min="2819" max="2819" width="7.6640625" style="401" customWidth="1"/>
    <col min="2820" max="2820" width="7.5" style="401" customWidth="1"/>
    <col min="2821" max="2821" width="14" style="401" customWidth="1"/>
    <col min="2822" max="2823" width="0" style="401" hidden="1" customWidth="1"/>
    <col min="2824" max="2824" width="17.6640625" style="401" customWidth="1"/>
    <col min="2825" max="2825" width="13" style="401" customWidth="1"/>
    <col min="2826" max="2826" width="13.33203125" style="401" customWidth="1"/>
    <col min="2827" max="3072" width="9.33203125" style="401"/>
    <col min="3073" max="3073" width="4.1640625" style="401" customWidth="1"/>
    <col min="3074" max="3074" width="38" style="401" customWidth="1"/>
    <col min="3075" max="3075" width="7.6640625" style="401" customWidth="1"/>
    <col min="3076" max="3076" width="7.5" style="401" customWidth="1"/>
    <col min="3077" max="3077" width="14" style="401" customWidth="1"/>
    <col min="3078" max="3079" width="0" style="401" hidden="1" customWidth="1"/>
    <col min="3080" max="3080" width="17.6640625" style="401" customWidth="1"/>
    <col min="3081" max="3081" width="13" style="401" customWidth="1"/>
    <col min="3082" max="3082" width="13.33203125" style="401" customWidth="1"/>
    <col min="3083" max="3328" width="9.33203125" style="401"/>
    <col min="3329" max="3329" width="4.1640625" style="401" customWidth="1"/>
    <col min="3330" max="3330" width="38" style="401" customWidth="1"/>
    <col min="3331" max="3331" width="7.6640625" style="401" customWidth="1"/>
    <col min="3332" max="3332" width="7.5" style="401" customWidth="1"/>
    <col min="3333" max="3333" width="14" style="401" customWidth="1"/>
    <col min="3334" max="3335" width="0" style="401" hidden="1" customWidth="1"/>
    <col min="3336" max="3336" width="17.6640625" style="401" customWidth="1"/>
    <col min="3337" max="3337" width="13" style="401" customWidth="1"/>
    <col min="3338" max="3338" width="13.33203125" style="401" customWidth="1"/>
    <col min="3339" max="3584" width="9.33203125" style="401"/>
    <col min="3585" max="3585" width="4.1640625" style="401" customWidth="1"/>
    <col min="3586" max="3586" width="38" style="401" customWidth="1"/>
    <col min="3587" max="3587" width="7.6640625" style="401" customWidth="1"/>
    <col min="3588" max="3588" width="7.5" style="401" customWidth="1"/>
    <col min="3589" max="3589" width="14" style="401" customWidth="1"/>
    <col min="3590" max="3591" width="0" style="401" hidden="1" customWidth="1"/>
    <col min="3592" max="3592" width="17.6640625" style="401" customWidth="1"/>
    <col min="3593" max="3593" width="13" style="401" customWidth="1"/>
    <col min="3594" max="3594" width="13.33203125" style="401" customWidth="1"/>
    <col min="3595" max="3840" width="9.33203125" style="401"/>
    <col min="3841" max="3841" width="4.1640625" style="401" customWidth="1"/>
    <col min="3842" max="3842" width="38" style="401" customWidth="1"/>
    <col min="3843" max="3843" width="7.6640625" style="401" customWidth="1"/>
    <col min="3844" max="3844" width="7.5" style="401" customWidth="1"/>
    <col min="3845" max="3845" width="14" style="401" customWidth="1"/>
    <col min="3846" max="3847" width="0" style="401" hidden="1" customWidth="1"/>
    <col min="3848" max="3848" width="17.6640625" style="401" customWidth="1"/>
    <col min="3849" max="3849" width="13" style="401" customWidth="1"/>
    <col min="3850" max="3850" width="13.33203125" style="401" customWidth="1"/>
    <col min="3851" max="4096" width="9.33203125" style="401"/>
    <col min="4097" max="4097" width="4.1640625" style="401" customWidth="1"/>
    <col min="4098" max="4098" width="38" style="401" customWidth="1"/>
    <col min="4099" max="4099" width="7.6640625" style="401" customWidth="1"/>
    <col min="4100" max="4100" width="7.5" style="401" customWidth="1"/>
    <col min="4101" max="4101" width="14" style="401" customWidth="1"/>
    <col min="4102" max="4103" width="0" style="401" hidden="1" customWidth="1"/>
    <col min="4104" max="4104" width="17.6640625" style="401" customWidth="1"/>
    <col min="4105" max="4105" width="13" style="401" customWidth="1"/>
    <col min="4106" max="4106" width="13.33203125" style="401" customWidth="1"/>
    <col min="4107" max="4352" width="9.33203125" style="401"/>
    <col min="4353" max="4353" width="4.1640625" style="401" customWidth="1"/>
    <col min="4354" max="4354" width="38" style="401" customWidth="1"/>
    <col min="4355" max="4355" width="7.6640625" style="401" customWidth="1"/>
    <col min="4356" max="4356" width="7.5" style="401" customWidth="1"/>
    <col min="4357" max="4357" width="14" style="401" customWidth="1"/>
    <col min="4358" max="4359" width="0" style="401" hidden="1" customWidth="1"/>
    <col min="4360" max="4360" width="17.6640625" style="401" customWidth="1"/>
    <col min="4361" max="4361" width="13" style="401" customWidth="1"/>
    <col min="4362" max="4362" width="13.33203125" style="401" customWidth="1"/>
    <col min="4363" max="4608" width="9.33203125" style="401"/>
    <col min="4609" max="4609" width="4.1640625" style="401" customWidth="1"/>
    <col min="4610" max="4610" width="38" style="401" customWidth="1"/>
    <col min="4611" max="4611" width="7.6640625" style="401" customWidth="1"/>
    <col min="4612" max="4612" width="7.5" style="401" customWidth="1"/>
    <col min="4613" max="4613" width="14" style="401" customWidth="1"/>
    <col min="4614" max="4615" width="0" style="401" hidden="1" customWidth="1"/>
    <col min="4616" max="4616" width="17.6640625" style="401" customWidth="1"/>
    <col min="4617" max="4617" width="13" style="401" customWidth="1"/>
    <col min="4618" max="4618" width="13.33203125" style="401" customWidth="1"/>
    <col min="4619" max="4864" width="9.33203125" style="401"/>
    <col min="4865" max="4865" width="4.1640625" style="401" customWidth="1"/>
    <col min="4866" max="4866" width="38" style="401" customWidth="1"/>
    <col min="4867" max="4867" width="7.6640625" style="401" customWidth="1"/>
    <col min="4868" max="4868" width="7.5" style="401" customWidth="1"/>
    <col min="4869" max="4869" width="14" style="401" customWidth="1"/>
    <col min="4870" max="4871" width="0" style="401" hidden="1" customWidth="1"/>
    <col min="4872" max="4872" width="17.6640625" style="401" customWidth="1"/>
    <col min="4873" max="4873" width="13" style="401" customWidth="1"/>
    <col min="4874" max="4874" width="13.33203125" style="401" customWidth="1"/>
    <col min="4875" max="5120" width="9.33203125" style="401"/>
    <col min="5121" max="5121" width="4.1640625" style="401" customWidth="1"/>
    <col min="5122" max="5122" width="38" style="401" customWidth="1"/>
    <col min="5123" max="5123" width="7.6640625" style="401" customWidth="1"/>
    <col min="5124" max="5124" width="7.5" style="401" customWidth="1"/>
    <col min="5125" max="5125" width="14" style="401" customWidth="1"/>
    <col min="5126" max="5127" width="0" style="401" hidden="1" customWidth="1"/>
    <col min="5128" max="5128" width="17.6640625" style="401" customWidth="1"/>
    <col min="5129" max="5129" width="13" style="401" customWidth="1"/>
    <col min="5130" max="5130" width="13.33203125" style="401" customWidth="1"/>
    <col min="5131" max="5376" width="9.33203125" style="401"/>
    <col min="5377" max="5377" width="4.1640625" style="401" customWidth="1"/>
    <col min="5378" max="5378" width="38" style="401" customWidth="1"/>
    <col min="5379" max="5379" width="7.6640625" style="401" customWidth="1"/>
    <col min="5380" max="5380" width="7.5" style="401" customWidth="1"/>
    <col min="5381" max="5381" width="14" style="401" customWidth="1"/>
    <col min="5382" max="5383" width="0" style="401" hidden="1" customWidth="1"/>
    <col min="5384" max="5384" width="17.6640625" style="401" customWidth="1"/>
    <col min="5385" max="5385" width="13" style="401" customWidth="1"/>
    <col min="5386" max="5386" width="13.33203125" style="401" customWidth="1"/>
    <col min="5387" max="5632" width="9.33203125" style="401"/>
    <col min="5633" max="5633" width="4.1640625" style="401" customWidth="1"/>
    <col min="5634" max="5634" width="38" style="401" customWidth="1"/>
    <col min="5635" max="5635" width="7.6640625" style="401" customWidth="1"/>
    <col min="5636" max="5636" width="7.5" style="401" customWidth="1"/>
    <col min="5637" max="5637" width="14" style="401" customWidth="1"/>
    <col min="5638" max="5639" width="0" style="401" hidden="1" customWidth="1"/>
    <col min="5640" max="5640" width="17.6640625" style="401" customWidth="1"/>
    <col min="5641" max="5641" width="13" style="401" customWidth="1"/>
    <col min="5642" max="5642" width="13.33203125" style="401" customWidth="1"/>
    <col min="5643" max="5888" width="9.33203125" style="401"/>
    <col min="5889" max="5889" width="4.1640625" style="401" customWidth="1"/>
    <col min="5890" max="5890" width="38" style="401" customWidth="1"/>
    <col min="5891" max="5891" width="7.6640625" style="401" customWidth="1"/>
    <col min="5892" max="5892" width="7.5" style="401" customWidth="1"/>
    <col min="5893" max="5893" width="14" style="401" customWidth="1"/>
    <col min="5894" max="5895" width="0" style="401" hidden="1" customWidth="1"/>
    <col min="5896" max="5896" width="17.6640625" style="401" customWidth="1"/>
    <col min="5897" max="5897" width="13" style="401" customWidth="1"/>
    <col min="5898" max="5898" width="13.33203125" style="401" customWidth="1"/>
    <col min="5899" max="6144" width="9.33203125" style="401"/>
    <col min="6145" max="6145" width="4.1640625" style="401" customWidth="1"/>
    <col min="6146" max="6146" width="38" style="401" customWidth="1"/>
    <col min="6147" max="6147" width="7.6640625" style="401" customWidth="1"/>
    <col min="6148" max="6148" width="7.5" style="401" customWidth="1"/>
    <col min="6149" max="6149" width="14" style="401" customWidth="1"/>
    <col min="6150" max="6151" width="0" style="401" hidden="1" customWidth="1"/>
    <col min="6152" max="6152" width="17.6640625" style="401" customWidth="1"/>
    <col min="6153" max="6153" width="13" style="401" customWidth="1"/>
    <col min="6154" max="6154" width="13.33203125" style="401" customWidth="1"/>
    <col min="6155" max="6400" width="9.33203125" style="401"/>
    <col min="6401" max="6401" width="4.1640625" style="401" customWidth="1"/>
    <col min="6402" max="6402" width="38" style="401" customWidth="1"/>
    <col min="6403" max="6403" width="7.6640625" style="401" customWidth="1"/>
    <col min="6404" max="6404" width="7.5" style="401" customWidth="1"/>
    <col min="6405" max="6405" width="14" style="401" customWidth="1"/>
    <col min="6406" max="6407" width="0" style="401" hidden="1" customWidth="1"/>
    <col min="6408" max="6408" width="17.6640625" style="401" customWidth="1"/>
    <col min="6409" max="6409" width="13" style="401" customWidth="1"/>
    <col min="6410" max="6410" width="13.33203125" style="401" customWidth="1"/>
    <col min="6411" max="6656" width="9.33203125" style="401"/>
    <col min="6657" max="6657" width="4.1640625" style="401" customWidth="1"/>
    <col min="6658" max="6658" width="38" style="401" customWidth="1"/>
    <col min="6659" max="6659" width="7.6640625" style="401" customWidth="1"/>
    <col min="6660" max="6660" width="7.5" style="401" customWidth="1"/>
    <col min="6661" max="6661" width="14" style="401" customWidth="1"/>
    <col min="6662" max="6663" width="0" style="401" hidden="1" customWidth="1"/>
    <col min="6664" max="6664" width="17.6640625" style="401" customWidth="1"/>
    <col min="6665" max="6665" width="13" style="401" customWidth="1"/>
    <col min="6666" max="6666" width="13.33203125" style="401" customWidth="1"/>
    <col min="6667" max="6912" width="9.33203125" style="401"/>
    <col min="6913" max="6913" width="4.1640625" style="401" customWidth="1"/>
    <col min="6914" max="6914" width="38" style="401" customWidth="1"/>
    <col min="6915" max="6915" width="7.6640625" style="401" customWidth="1"/>
    <col min="6916" max="6916" width="7.5" style="401" customWidth="1"/>
    <col min="6917" max="6917" width="14" style="401" customWidth="1"/>
    <col min="6918" max="6919" width="0" style="401" hidden="1" customWidth="1"/>
    <col min="6920" max="6920" width="17.6640625" style="401" customWidth="1"/>
    <col min="6921" max="6921" width="13" style="401" customWidth="1"/>
    <col min="6922" max="6922" width="13.33203125" style="401" customWidth="1"/>
    <col min="6923" max="7168" width="9.33203125" style="401"/>
    <col min="7169" max="7169" width="4.1640625" style="401" customWidth="1"/>
    <col min="7170" max="7170" width="38" style="401" customWidth="1"/>
    <col min="7171" max="7171" width="7.6640625" style="401" customWidth="1"/>
    <col min="7172" max="7172" width="7.5" style="401" customWidth="1"/>
    <col min="7173" max="7173" width="14" style="401" customWidth="1"/>
    <col min="7174" max="7175" width="0" style="401" hidden="1" customWidth="1"/>
    <col min="7176" max="7176" width="17.6640625" style="401" customWidth="1"/>
    <col min="7177" max="7177" width="13" style="401" customWidth="1"/>
    <col min="7178" max="7178" width="13.33203125" style="401" customWidth="1"/>
    <col min="7179" max="7424" width="9.33203125" style="401"/>
    <col min="7425" max="7425" width="4.1640625" style="401" customWidth="1"/>
    <col min="7426" max="7426" width="38" style="401" customWidth="1"/>
    <col min="7427" max="7427" width="7.6640625" style="401" customWidth="1"/>
    <col min="7428" max="7428" width="7.5" style="401" customWidth="1"/>
    <col min="7429" max="7429" width="14" style="401" customWidth="1"/>
    <col min="7430" max="7431" width="0" style="401" hidden="1" customWidth="1"/>
    <col min="7432" max="7432" width="17.6640625" style="401" customWidth="1"/>
    <col min="7433" max="7433" width="13" style="401" customWidth="1"/>
    <col min="7434" max="7434" width="13.33203125" style="401" customWidth="1"/>
    <col min="7435" max="7680" width="9.33203125" style="401"/>
    <col min="7681" max="7681" width="4.1640625" style="401" customWidth="1"/>
    <col min="7682" max="7682" width="38" style="401" customWidth="1"/>
    <col min="7683" max="7683" width="7.6640625" style="401" customWidth="1"/>
    <col min="7684" max="7684" width="7.5" style="401" customWidth="1"/>
    <col min="7685" max="7685" width="14" style="401" customWidth="1"/>
    <col min="7686" max="7687" width="0" style="401" hidden="1" customWidth="1"/>
    <col min="7688" max="7688" width="17.6640625" style="401" customWidth="1"/>
    <col min="7689" max="7689" width="13" style="401" customWidth="1"/>
    <col min="7690" max="7690" width="13.33203125" style="401" customWidth="1"/>
    <col min="7691" max="7936" width="9.33203125" style="401"/>
    <col min="7937" max="7937" width="4.1640625" style="401" customWidth="1"/>
    <col min="7938" max="7938" width="38" style="401" customWidth="1"/>
    <col min="7939" max="7939" width="7.6640625" style="401" customWidth="1"/>
    <col min="7940" max="7940" width="7.5" style="401" customWidth="1"/>
    <col min="7941" max="7941" width="14" style="401" customWidth="1"/>
    <col min="7942" max="7943" width="0" style="401" hidden="1" customWidth="1"/>
    <col min="7944" max="7944" width="17.6640625" style="401" customWidth="1"/>
    <col min="7945" max="7945" width="13" style="401" customWidth="1"/>
    <col min="7946" max="7946" width="13.33203125" style="401" customWidth="1"/>
    <col min="7947" max="8192" width="9.33203125" style="401"/>
    <col min="8193" max="8193" width="4.1640625" style="401" customWidth="1"/>
    <col min="8194" max="8194" width="38" style="401" customWidth="1"/>
    <col min="8195" max="8195" width="7.6640625" style="401" customWidth="1"/>
    <col min="8196" max="8196" width="7.5" style="401" customWidth="1"/>
    <col min="8197" max="8197" width="14" style="401" customWidth="1"/>
    <col min="8198" max="8199" width="0" style="401" hidden="1" customWidth="1"/>
    <col min="8200" max="8200" width="17.6640625" style="401" customWidth="1"/>
    <col min="8201" max="8201" width="13" style="401" customWidth="1"/>
    <col min="8202" max="8202" width="13.33203125" style="401" customWidth="1"/>
    <col min="8203" max="8448" width="9.33203125" style="401"/>
    <col min="8449" max="8449" width="4.1640625" style="401" customWidth="1"/>
    <col min="8450" max="8450" width="38" style="401" customWidth="1"/>
    <col min="8451" max="8451" width="7.6640625" style="401" customWidth="1"/>
    <col min="8452" max="8452" width="7.5" style="401" customWidth="1"/>
    <col min="8453" max="8453" width="14" style="401" customWidth="1"/>
    <col min="8454" max="8455" width="0" style="401" hidden="1" customWidth="1"/>
    <col min="8456" max="8456" width="17.6640625" style="401" customWidth="1"/>
    <col min="8457" max="8457" width="13" style="401" customWidth="1"/>
    <col min="8458" max="8458" width="13.33203125" style="401" customWidth="1"/>
    <col min="8459" max="8704" width="9.33203125" style="401"/>
    <col min="8705" max="8705" width="4.1640625" style="401" customWidth="1"/>
    <col min="8706" max="8706" width="38" style="401" customWidth="1"/>
    <col min="8707" max="8707" width="7.6640625" style="401" customWidth="1"/>
    <col min="8708" max="8708" width="7.5" style="401" customWidth="1"/>
    <col min="8709" max="8709" width="14" style="401" customWidth="1"/>
    <col min="8710" max="8711" width="0" style="401" hidden="1" customWidth="1"/>
    <col min="8712" max="8712" width="17.6640625" style="401" customWidth="1"/>
    <col min="8713" max="8713" width="13" style="401" customWidth="1"/>
    <col min="8714" max="8714" width="13.33203125" style="401" customWidth="1"/>
    <col min="8715" max="8960" width="9.33203125" style="401"/>
    <col min="8961" max="8961" width="4.1640625" style="401" customWidth="1"/>
    <col min="8962" max="8962" width="38" style="401" customWidth="1"/>
    <col min="8963" max="8963" width="7.6640625" style="401" customWidth="1"/>
    <col min="8964" max="8964" width="7.5" style="401" customWidth="1"/>
    <col min="8965" max="8965" width="14" style="401" customWidth="1"/>
    <col min="8966" max="8967" width="0" style="401" hidden="1" customWidth="1"/>
    <col min="8968" max="8968" width="17.6640625" style="401" customWidth="1"/>
    <col min="8969" max="8969" width="13" style="401" customWidth="1"/>
    <col min="8970" max="8970" width="13.33203125" style="401" customWidth="1"/>
    <col min="8971" max="9216" width="9.33203125" style="401"/>
    <col min="9217" max="9217" width="4.1640625" style="401" customWidth="1"/>
    <col min="9218" max="9218" width="38" style="401" customWidth="1"/>
    <col min="9219" max="9219" width="7.6640625" style="401" customWidth="1"/>
    <col min="9220" max="9220" width="7.5" style="401" customWidth="1"/>
    <col min="9221" max="9221" width="14" style="401" customWidth="1"/>
    <col min="9222" max="9223" width="0" style="401" hidden="1" customWidth="1"/>
    <col min="9224" max="9224" width="17.6640625" style="401" customWidth="1"/>
    <col min="9225" max="9225" width="13" style="401" customWidth="1"/>
    <col min="9226" max="9226" width="13.33203125" style="401" customWidth="1"/>
    <col min="9227" max="9472" width="9.33203125" style="401"/>
    <col min="9473" max="9473" width="4.1640625" style="401" customWidth="1"/>
    <col min="9474" max="9474" width="38" style="401" customWidth="1"/>
    <col min="9475" max="9475" width="7.6640625" style="401" customWidth="1"/>
    <col min="9476" max="9476" width="7.5" style="401" customWidth="1"/>
    <col min="9477" max="9477" width="14" style="401" customWidth="1"/>
    <col min="9478" max="9479" width="0" style="401" hidden="1" customWidth="1"/>
    <col min="9480" max="9480" width="17.6640625" style="401" customWidth="1"/>
    <col min="9481" max="9481" width="13" style="401" customWidth="1"/>
    <col min="9482" max="9482" width="13.33203125" style="401" customWidth="1"/>
    <col min="9483" max="9728" width="9.33203125" style="401"/>
    <col min="9729" max="9729" width="4.1640625" style="401" customWidth="1"/>
    <col min="9730" max="9730" width="38" style="401" customWidth="1"/>
    <col min="9731" max="9731" width="7.6640625" style="401" customWidth="1"/>
    <col min="9732" max="9732" width="7.5" style="401" customWidth="1"/>
    <col min="9733" max="9733" width="14" style="401" customWidth="1"/>
    <col min="9734" max="9735" width="0" style="401" hidden="1" customWidth="1"/>
    <col min="9736" max="9736" width="17.6640625" style="401" customWidth="1"/>
    <col min="9737" max="9737" width="13" style="401" customWidth="1"/>
    <col min="9738" max="9738" width="13.33203125" style="401" customWidth="1"/>
    <col min="9739" max="9984" width="9.33203125" style="401"/>
    <col min="9985" max="9985" width="4.1640625" style="401" customWidth="1"/>
    <col min="9986" max="9986" width="38" style="401" customWidth="1"/>
    <col min="9987" max="9987" width="7.6640625" style="401" customWidth="1"/>
    <col min="9988" max="9988" width="7.5" style="401" customWidth="1"/>
    <col min="9989" max="9989" width="14" style="401" customWidth="1"/>
    <col min="9990" max="9991" width="0" style="401" hidden="1" customWidth="1"/>
    <col min="9992" max="9992" width="17.6640625" style="401" customWidth="1"/>
    <col min="9993" max="9993" width="13" style="401" customWidth="1"/>
    <col min="9994" max="9994" width="13.33203125" style="401" customWidth="1"/>
    <col min="9995" max="10240" width="9.33203125" style="401"/>
    <col min="10241" max="10241" width="4.1640625" style="401" customWidth="1"/>
    <col min="10242" max="10242" width="38" style="401" customWidth="1"/>
    <col min="10243" max="10243" width="7.6640625" style="401" customWidth="1"/>
    <col min="10244" max="10244" width="7.5" style="401" customWidth="1"/>
    <col min="10245" max="10245" width="14" style="401" customWidth="1"/>
    <col min="10246" max="10247" width="0" style="401" hidden="1" customWidth="1"/>
    <col min="10248" max="10248" width="17.6640625" style="401" customWidth="1"/>
    <col min="10249" max="10249" width="13" style="401" customWidth="1"/>
    <col min="10250" max="10250" width="13.33203125" style="401" customWidth="1"/>
    <col min="10251" max="10496" width="9.33203125" style="401"/>
    <col min="10497" max="10497" width="4.1640625" style="401" customWidth="1"/>
    <col min="10498" max="10498" width="38" style="401" customWidth="1"/>
    <col min="10499" max="10499" width="7.6640625" style="401" customWidth="1"/>
    <col min="10500" max="10500" width="7.5" style="401" customWidth="1"/>
    <col min="10501" max="10501" width="14" style="401" customWidth="1"/>
    <col min="10502" max="10503" width="0" style="401" hidden="1" customWidth="1"/>
    <col min="10504" max="10504" width="17.6640625" style="401" customWidth="1"/>
    <col min="10505" max="10505" width="13" style="401" customWidth="1"/>
    <col min="10506" max="10506" width="13.33203125" style="401" customWidth="1"/>
    <col min="10507" max="10752" width="9.33203125" style="401"/>
    <col min="10753" max="10753" width="4.1640625" style="401" customWidth="1"/>
    <col min="10754" max="10754" width="38" style="401" customWidth="1"/>
    <col min="10755" max="10755" width="7.6640625" style="401" customWidth="1"/>
    <col min="10756" max="10756" width="7.5" style="401" customWidth="1"/>
    <col min="10757" max="10757" width="14" style="401" customWidth="1"/>
    <col min="10758" max="10759" width="0" style="401" hidden="1" customWidth="1"/>
    <col min="10760" max="10760" width="17.6640625" style="401" customWidth="1"/>
    <col min="10761" max="10761" width="13" style="401" customWidth="1"/>
    <col min="10762" max="10762" width="13.33203125" style="401" customWidth="1"/>
    <col min="10763" max="11008" width="9.33203125" style="401"/>
    <col min="11009" max="11009" width="4.1640625" style="401" customWidth="1"/>
    <col min="11010" max="11010" width="38" style="401" customWidth="1"/>
    <col min="11011" max="11011" width="7.6640625" style="401" customWidth="1"/>
    <col min="11012" max="11012" width="7.5" style="401" customWidth="1"/>
    <col min="11013" max="11013" width="14" style="401" customWidth="1"/>
    <col min="11014" max="11015" width="0" style="401" hidden="1" customWidth="1"/>
    <col min="11016" max="11016" width="17.6640625" style="401" customWidth="1"/>
    <col min="11017" max="11017" width="13" style="401" customWidth="1"/>
    <col min="11018" max="11018" width="13.33203125" style="401" customWidth="1"/>
    <col min="11019" max="11264" width="9.33203125" style="401"/>
    <col min="11265" max="11265" width="4.1640625" style="401" customWidth="1"/>
    <col min="11266" max="11266" width="38" style="401" customWidth="1"/>
    <col min="11267" max="11267" width="7.6640625" style="401" customWidth="1"/>
    <col min="11268" max="11268" width="7.5" style="401" customWidth="1"/>
    <col min="11269" max="11269" width="14" style="401" customWidth="1"/>
    <col min="11270" max="11271" width="0" style="401" hidden="1" customWidth="1"/>
    <col min="11272" max="11272" width="17.6640625" style="401" customWidth="1"/>
    <col min="11273" max="11273" width="13" style="401" customWidth="1"/>
    <col min="11274" max="11274" width="13.33203125" style="401" customWidth="1"/>
    <col min="11275" max="11520" width="9.33203125" style="401"/>
    <col min="11521" max="11521" width="4.1640625" style="401" customWidth="1"/>
    <col min="11522" max="11522" width="38" style="401" customWidth="1"/>
    <col min="11523" max="11523" width="7.6640625" style="401" customWidth="1"/>
    <col min="11524" max="11524" width="7.5" style="401" customWidth="1"/>
    <col min="11525" max="11525" width="14" style="401" customWidth="1"/>
    <col min="11526" max="11527" width="0" style="401" hidden="1" customWidth="1"/>
    <col min="11528" max="11528" width="17.6640625" style="401" customWidth="1"/>
    <col min="11529" max="11529" width="13" style="401" customWidth="1"/>
    <col min="11530" max="11530" width="13.33203125" style="401" customWidth="1"/>
    <col min="11531" max="11776" width="9.33203125" style="401"/>
    <col min="11777" max="11777" width="4.1640625" style="401" customWidth="1"/>
    <col min="11778" max="11778" width="38" style="401" customWidth="1"/>
    <col min="11779" max="11779" width="7.6640625" style="401" customWidth="1"/>
    <col min="11780" max="11780" width="7.5" style="401" customWidth="1"/>
    <col min="11781" max="11781" width="14" style="401" customWidth="1"/>
    <col min="11782" max="11783" width="0" style="401" hidden="1" customWidth="1"/>
    <col min="11784" max="11784" width="17.6640625" style="401" customWidth="1"/>
    <col min="11785" max="11785" width="13" style="401" customWidth="1"/>
    <col min="11786" max="11786" width="13.33203125" style="401" customWidth="1"/>
    <col min="11787" max="12032" width="9.33203125" style="401"/>
    <col min="12033" max="12033" width="4.1640625" style="401" customWidth="1"/>
    <col min="12034" max="12034" width="38" style="401" customWidth="1"/>
    <col min="12035" max="12035" width="7.6640625" style="401" customWidth="1"/>
    <col min="12036" max="12036" width="7.5" style="401" customWidth="1"/>
    <col min="12037" max="12037" width="14" style="401" customWidth="1"/>
    <col min="12038" max="12039" width="0" style="401" hidden="1" customWidth="1"/>
    <col min="12040" max="12040" width="17.6640625" style="401" customWidth="1"/>
    <col min="12041" max="12041" width="13" style="401" customWidth="1"/>
    <col min="12042" max="12042" width="13.33203125" style="401" customWidth="1"/>
    <col min="12043" max="12288" width="9.33203125" style="401"/>
    <col min="12289" max="12289" width="4.1640625" style="401" customWidth="1"/>
    <col min="12290" max="12290" width="38" style="401" customWidth="1"/>
    <col min="12291" max="12291" width="7.6640625" style="401" customWidth="1"/>
    <col min="12292" max="12292" width="7.5" style="401" customWidth="1"/>
    <col min="12293" max="12293" width="14" style="401" customWidth="1"/>
    <col min="12294" max="12295" width="0" style="401" hidden="1" customWidth="1"/>
    <col min="12296" max="12296" width="17.6640625" style="401" customWidth="1"/>
    <col min="12297" max="12297" width="13" style="401" customWidth="1"/>
    <col min="12298" max="12298" width="13.33203125" style="401" customWidth="1"/>
    <col min="12299" max="12544" width="9.33203125" style="401"/>
    <col min="12545" max="12545" width="4.1640625" style="401" customWidth="1"/>
    <col min="12546" max="12546" width="38" style="401" customWidth="1"/>
    <col min="12547" max="12547" width="7.6640625" style="401" customWidth="1"/>
    <col min="12548" max="12548" width="7.5" style="401" customWidth="1"/>
    <col min="12549" max="12549" width="14" style="401" customWidth="1"/>
    <col min="12550" max="12551" width="0" style="401" hidden="1" customWidth="1"/>
    <col min="12552" max="12552" width="17.6640625" style="401" customWidth="1"/>
    <col min="12553" max="12553" width="13" style="401" customWidth="1"/>
    <col min="12554" max="12554" width="13.33203125" style="401" customWidth="1"/>
    <col min="12555" max="12800" width="9.33203125" style="401"/>
    <col min="12801" max="12801" width="4.1640625" style="401" customWidth="1"/>
    <col min="12802" max="12802" width="38" style="401" customWidth="1"/>
    <col min="12803" max="12803" width="7.6640625" style="401" customWidth="1"/>
    <col min="12804" max="12804" width="7.5" style="401" customWidth="1"/>
    <col min="12805" max="12805" width="14" style="401" customWidth="1"/>
    <col min="12806" max="12807" width="0" style="401" hidden="1" customWidth="1"/>
    <col min="12808" max="12808" width="17.6640625" style="401" customWidth="1"/>
    <col min="12809" max="12809" width="13" style="401" customWidth="1"/>
    <col min="12810" max="12810" width="13.33203125" style="401" customWidth="1"/>
    <col min="12811" max="13056" width="9.33203125" style="401"/>
    <col min="13057" max="13057" width="4.1640625" style="401" customWidth="1"/>
    <col min="13058" max="13058" width="38" style="401" customWidth="1"/>
    <col min="13059" max="13059" width="7.6640625" style="401" customWidth="1"/>
    <col min="13060" max="13060" width="7.5" style="401" customWidth="1"/>
    <col min="13061" max="13061" width="14" style="401" customWidth="1"/>
    <col min="13062" max="13063" width="0" style="401" hidden="1" customWidth="1"/>
    <col min="13064" max="13064" width="17.6640625" style="401" customWidth="1"/>
    <col min="13065" max="13065" width="13" style="401" customWidth="1"/>
    <col min="13066" max="13066" width="13.33203125" style="401" customWidth="1"/>
    <col min="13067" max="13312" width="9.33203125" style="401"/>
    <col min="13313" max="13313" width="4.1640625" style="401" customWidth="1"/>
    <col min="13314" max="13314" width="38" style="401" customWidth="1"/>
    <col min="13315" max="13315" width="7.6640625" style="401" customWidth="1"/>
    <col min="13316" max="13316" width="7.5" style="401" customWidth="1"/>
    <col min="13317" max="13317" width="14" style="401" customWidth="1"/>
    <col min="13318" max="13319" width="0" style="401" hidden="1" customWidth="1"/>
    <col min="13320" max="13320" width="17.6640625" style="401" customWidth="1"/>
    <col min="13321" max="13321" width="13" style="401" customWidth="1"/>
    <col min="13322" max="13322" width="13.33203125" style="401" customWidth="1"/>
    <col min="13323" max="13568" width="9.33203125" style="401"/>
    <col min="13569" max="13569" width="4.1640625" style="401" customWidth="1"/>
    <col min="13570" max="13570" width="38" style="401" customWidth="1"/>
    <col min="13571" max="13571" width="7.6640625" style="401" customWidth="1"/>
    <col min="13572" max="13572" width="7.5" style="401" customWidth="1"/>
    <col min="13573" max="13573" width="14" style="401" customWidth="1"/>
    <col min="13574" max="13575" width="0" style="401" hidden="1" customWidth="1"/>
    <col min="13576" max="13576" width="17.6640625" style="401" customWidth="1"/>
    <col min="13577" max="13577" width="13" style="401" customWidth="1"/>
    <col min="13578" max="13578" width="13.33203125" style="401" customWidth="1"/>
    <col min="13579" max="13824" width="9.33203125" style="401"/>
    <col min="13825" max="13825" width="4.1640625" style="401" customWidth="1"/>
    <col min="13826" max="13826" width="38" style="401" customWidth="1"/>
    <col min="13827" max="13827" width="7.6640625" style="401" customWidth="1"/>
    <col min="13828" max="13828" width="7.5" style="401" customWidth="1"/>
    <col min="13829" max="13829" width="14" style="401" customWidth="1"/>
    <col min="13830" max="13831" width="0" style="401" hidden="1" customWidth="1"/>
    <col min="13832" max="13832" width="17.6640625" style="401" customWidth="1"/>
    <col min="13833" max="13833" width="13" style="401" customWidth="1"/>
    <col min="13834" max="13834" width="13.33203125" style="401" customWidth="1"/>
    <col min="13835" max="14080" width="9.33203125" style="401"/>
    <col min="14081" max="14081" width="4.1640625" style="401" customWidth="1"/>
    <col min="14082" max="14082" width="38" style="401" customWidth="1"/>
    <col min="14083" max="14083" width="7.6640625" style="401" customWidth="1"/>
    <col min="14084" max="14084" width="7.5" style="401" customWidth="1"/>
    <col min="14085" max="14085" width="14" style="401" customWidth="1"/>
    <col min="14086" max="14087" width="0" style="401" hidden="1" customWidth="1"/>
    <col min="14088" max="14088" width="17.6640625" style="401" customWidth="1"/>
    <col min="14089" max="14089" width="13" style="401" customWidth="1"/>
    <col min="14090" max="14090" width="13.33203125" style="401" customWidth="1"/>
    <col min="14091" max="14336" width="9.33203125" style="401"/>
    <col min="14337" max="14337" width="4.1640625" style="401" customWidth="1"/>
    <col min="14338" max="14338" width="38" style="401" customWidth="1"/>
    <col min="14339" max="14339" width="7.6640625" style="401" customWidth="1"/>
    <col min="14340" max="14340" width="7.5" style="401" customWidth="1"/>
    <col min="14341" max="14341" width="14" style="401" customWidth="1"/>
    <col min="14342" max="14343" width="0" style="401" hidden="1" customWidth="1"/>
    <col min="14344" max="14344" width="17.6640625" style="401" customWidth="1"/>
    <col min="14345" max="14345" width="13" style="401" customWidth="1"/>
    <col min="14346" max="14346" width="13.33203125" style="401" customWidth="1"/>
    <col min="14347" max="14592" width="9.33203125" style="401"/>
    <col min="14593" max="14593" width="4.1640625" style="401" customWidth="1"/>
    <col min="14594" max="14594" width="38" style="401" customWidth="1"/>
    <col min="14595" max="14595" width="7.6640625" style="401" customWidth="1"/>
    <col min="14596" max="14596" width="7.5" style="401" customWidth="1"/>
    <col min="14597" max="14597" width="14" style="401" customWidth="1"/>
    <col min="14598" max="14599" width="0" style="401" hidden="1" customWidth="1"/>
    <col min="14600" max="14600" width="17.6640625" style="401" customWidth="1"/>
    <col min="14601" max="14601" width="13" style="401" customWidth="1"/>
    <col min="14602" max="14602" width="13.33203125" style="401" customWidth="1"/>
    <col min="14603" max="14848" width="9.33203125" style="401"/>
    <col min="14849" max="14849" width="4.1640625" style="401" customWidth="1"/>
    <col min="14850" max="14850" width="38" style="401" customWidth="1"/>
    <col min="14851" max="14851" width="7.6640625" style="401" customWidth="1"/>
    <col min="14852" max="14852" width="7.5" style="401" customWidth="1"/>
    <col min="14853" max="14853" width="14" style="401" customWidth="1"/>
    <col min="14854" max="14855" width="0" style="401" hidden="1" customWidth="1"/>
    <col min="14856" max="14856" width="17.6640625" style="401" customWidth="1"/>
    <col min="14857" max="14857" width="13" style="401" customWidth="1"/>
    <col min="14858" max="14858" width="13.33203125" style="401" customWidth="1"/>
    <col min="14859" max="15104" width="9.33203125" style="401"/>
    <col min="15105" max="15105" width="4.1640625" style="401" customWidth="1"/>
    <col min="15106" max="15106" width="38" style="401" customWidth="1"/>
    <col min="15107" max="15107" width="7.6640625" style="401" customWidth="1"/>
    <col min="15108" max="15108" width="7.5" style="401" customWidth="1"/>
    <col min="15109" max="15109" width="14" style="401" customWidth="1"/>
    <col min="15110" max="15111" width="0" style="401" hidden="1" customWidth="1"/>
    <col min="15112" max="15112" width="17.6640625" style="401" customWidth="1"/>
    <col min="15113" max="15113" width="13" style="401" customWidth="1"/>
    <col min="15114" max="15114" width="13.33203125" style="401" customWidth="1"/>
    <col min="15115" max="15360" width="9.33203125" style="401"/>
    <col min="15361" max="15361" width="4.1640625" style="401" customWidth="1"/>
    <col min="15362" max="15362" width="38" style="401" customWidth="1"/>
    <col min="15363" max="15363" width="7.6640625" style="401" customWidth="1"/>
    <col min="15364" max="15364" width="7.5" style="401" customWidth="1"/>
    <col min="15365" max="15365" width="14" style="401" customWidth="1"/>
    <col min="15366" max="15367" width="0" style="401" hidden="1" customWidth="1"/>
    <col min="15368" max="15368" width="17.6640625" style="401" customWidth="1"/>
    <col min="15369" max="15369" width="13" style="401" customWidth="1"/>
    <col min="15370" max="15370" width="13.33203125" style="401" customWidth="1"/>
    <col min="15371" max="15616" width="9.33203125" style="401"/>
    <col min="15617" max="15617" width="4.1640625" style="401" customWidth="1"/>
    <col min="15618" max="15618" width="38" style="401" customWidth="1"/>
    <col min="15619" max="15619" width="7.6640625" style="401" customWidth="1"/>
    <col min="15620" max="15620" width="7.5" style="401" customWidth="1"/>
    <col min="15621" max="15621" width="14" style="401" customWidth="1"/>
    <col min="15622" max="15623" width="0" style="401" hidden="1" customWidth="1"/>
    <col min="15624" max="15624" width="17.6640625" style="401" customWidth="1"/>
    <col min="15625" max="15625" width="13" style="401" customWidth="1"/>
    <col min="15626" max="15626" width="13.33203125" style="401" customWidth="1"/>
    <col min="15627" max="15872" width="9.33203125" style="401"/>
    <col min="15873" max="15873" width="4.1640625" style="401" customWidth="1"/>
    <col min="15874" max="15874" width="38" style="401" customWidth="1"/>
    <col min="15875" max="15875" width="7.6640625" style="401" customWidth="1"/>
    <col min="15876" max="15876" width="7.5" style="401" customWidth="1"/>
    <col min="15877" max="15877" width="14" style="401" customWidth="1"/>
    <col min="15878" max="15879" width="0" style="401" hidden="1" customWidth="1"/>
    <col min="15880" max="15880" width="17.6640625" style="401" customWidth="1"/>
    <col min="15881" max="15881" width="13" style="401" customWidth="1"/>
    <col min="15882" max="15882" width="13.33203125" style="401" customWidth="1"/>
    <col min="15883" max="16128" width="9.33203125" style="401"/>
    <col min="16129" max="16129" width="4.1640625" style="401" customWidth="1"/>
    <col min="16130" max="16130" width="38" style="401" customWidth="1"/>
    <col min="16131" max="16131" width="7.6640625" style="401" customWidth="1"/>
    <col min="16132" max="16132" width="7.5" style="401" customWidth="1"/>
    <col min="16133" max="16133" width="14" style="401" customWidth="1"/>
    <col min="16134" max="16135" width="0" style="401" hidden="1" customWidth="1"/>
    <col min="16136" max="16136" width="17.6640625" style="401" customWidth="1"/>
    <col min="16137" max="16137" width="13" style="401" customWidth="1"/>
    <col min="16138" max="16138" width="13.33203125" style="401" customWidth="1"/>
    <col min="16139" max="16384" width="9.33203125" style="401"/>
  </cols>
  <sheetData>
    <row r="1" spans="1:11" x14ac:dyDescent="0.2">
      <c r="H1" s="59" t="s">
        <v>309</v>
      </c>
    </row>
    <row r="2" spans="1:11" x14ac:dyDescent="0.2">
      <c r="H2" s="59" t="s">
        <v>25</v>
      </c>
    </row>
    <row r="3" spans="1:11" x14ac:dyDescent="0.2">
      <c r="H3" s="59" t="s">
        <v>299</v>
      </c>
    </row>
    <row r="4" spans="1:11" x14ac:dyDescent="0.2">
      <c r="H4" s="62" t="s">
        <v>310</v>
      </c>
    </row>
    <row r="6" spans="1:11" ht="25.5" customHeight="1" x14ac:dyDescent="0.2">
      <c r="A6" s="402" t="s">
        <v>311</v>
      </c>
      <c r="B6" s="402"/>
      <c r="C6" s="402"/>
      <c r="D6" s="402"/>
      <c r="E6" s="402"/>
      <c r="F6" s="402"/>
      <c r="G6" s="402"/>
      <c r="H6" s="402"/>
      <c r="I6" s="402"/>
      <c r="J6" s="402"/>
    </row>
    <row r="7" spans="1:11" x14ac:dyDescent="0.2">
      <c r="A7" s="403"/>
      <c r="B7" s="403"/>
      <c r="C7" s="403"/>
      <c r="D7" s="403"/>
      <c r="E7" s="403"/>
      <c r="F7" s="403"/>
      <c r="G7" s="403"/>
      <c r="H7" s="403"/>
    </row>
    <row r="8" spans="1:11" x14ac:dyDescent="0.2">
      <c r="A8" s="403"/>
      <c r="B8" s="403"/>
      <c r="C8" s="403"/>
      <c r="D8" s="403"/>
      <c r="E8" s="403"/>
      <c r="F8" s="403"/>
      <c r="G8" s="403"/>
      <c r="H8" s="403"/>
      <c r="J8" s="401" t="s">
        <v>312</v>
      </c>
    </row>
    <row r="9" spans="1:11" s="409" customFormat="1" ht="43.5" customHeight="1" x14ac:dyDescent="0.2">
      <c r="A9" s="404" t="s">
        <v>208</v>
      </c>
      <c r="B9" s="404" t="s">
        <v>313</v>
      </c>
      <c r="C9" s="405" t="s">
        <v>314</v>
      </c>
      <c r="D9" s="406"/>
      <c r="E9" s="406"/>
      <c r="F9" s="406"/>
      <c r="G9" s="407"/>
      <c r="H9" s="405" t="s">
        <v>315</v>
      </c>
      <c r="I9" s="406"/>
      <c r="J9" s="407"/>
      <c r="K9" s="408"/>
    </row>
    <row r="10" spans="1:11" s="409" customFormat="1" ht="58.5" customHeight="1" x14ac:dyDescent="0.2">
      <c r="A10" s="410"/>
      <c r="B10" s="410"/>
      <c r="C10" s="411" t="s">
        <v>316</v>
      </c>
      <c r="D10" s="411" t="s">
        <v>317</v>
      </c>
      <c r="E10" s="411" t="s">
        <v>318</v>
      </c>
      <c r="F10" s="411" t="s">
        <v>319</v>
      </c>
      <c r="G10" s="411" t="s">
        <v>320</v>
      </c>
      <c r="H10" s="411" t="s">
        <v>23</v>
      </c>
      <c r="I10" s="411" t="s">
        <v>24</v>
      </c>
      <c r="J10" s="411" t="s">
        <v>30</v>
      </c>
      <c r="K10" s="408"/>
    </row>
    <row r="11" spans="1:11" s="409" customFormat="1" ht="15" x14ac:dyDescent="0.2">
      <c r="A11" s="405" t="s">
        <v>321</v>
      </c>
      <c r="B11" s="407"/>
      <c r="C11" s="405"/>
      <c r="D11" s="406"/>
      <c r="E11" s="406"/>
      <c r="F11" s="407"/>
      <c r="G11" s="412"/>
      <c r="H11" s="413"/>
      <c r="I11" s="413"/>
      <c r="J11" s="413"/>
      <c r="K11" s="408"/>
    </row>
    <row r="12" spans="1:11" s="420" customFormat="1" ht="15.95" customHeight="1" x14ac:dyDescent="0.2">
      <c r="A12" s="414"/>
      <c r="B12" s="415"/>
      <c r="C12" s="416"/>
      <c r="D12" s="416"/>
      <c r="E12" s="417"/>
      <c r="F12" s="418"/>
      <c r="G12" s="418"/>
      <c r="H12" s="419"/>
      <c r="I12" s="419"/>
      <c r="J12" s="419"/>
    </row>
    <row r="13" spans="1:11" s="420" customFormat="1" ht="15.95" customHeight="1" x14ac:dyDescent="0.2">
      <c r="A13" s="414"/>
      <c r="B13" s="415"/>
      <c r="C13" s="416"/>
      <c r="D13" s="416"/>
      <c r="E13" s="417"/>
      <c r="F13" s="418"/>
      <c r="G13" s="418"/>
      <c r="H13" s="419"/>
      <c r="I13" s="419"/>
      <c r="J13" s="419"/>
    </row>
    <row r="14" spans="1:11" s="420" customFormat="1" ht="15.95" customHeight="1" x14ac:dyDescent="0.2">
      <c r="A14" s="414"/>
      <c r="B14" s="415"/>
      <c r="C14" s="416"/>
      <c r="D14" s="416"/>
      <c r="E14" s="417"/>
      <c r="F14" s="418"/>
      <c r="G14" s="418"/>
      <c r="H14" s="419"/>
      <c r="I14" s="419"/>
      <c r="J14" s="419"/>
    </row>
    <row r="15" spans="1:11" s="420" customFormat="1" ht="15.95" customHeight="1" x14ac:dyDescent="0.2">
      <c r="A15" s="414"/>
      <c r="B15" s="415"/>
      <c r="C15" s="416"/>
      <c r="D15" s="416"/>
      <c r="E15" s="417"/>
      <c r="F15" s="418"/>
      <c r="G15" s="418"/>
      <c r="H15" s="419"/>
      <c r="I15" s="419"/>
      <c r="J15" s="419"/>
    </row>
    <row r="16" spans="1:11" s="420" customFormat="1" ht="15.95" customHeight="1" x14ac:dyDescent="0.2">
      <c r="A16" s="414"/>
      <c r="B16" s="415"/>
      <c r="C16" s="416"/>
      <c r="D16" s="416"/>
      <c r="E16" s="417"/>
      <c r="F16" s="418"/>
      <c r="G16" s="418"/>
      <c r="H16" s="419"/>
      <c r="I16" s="419"/>
      <c r="J16" s="419"/>
    </row>
    <row r="17" spans="1:10" s="420" customFormat="1" ht="15.95" customHeight="1" x14ac:dyDescent="0.2">
      <c r="A17" s="414"/>
      <c r="B17" s="415"/>
      <c r="C17" s="416"/>
      <c r="D17" s="416"/>
      <c r="E17" s="417"/>
      <c r="F17" s="418"/>
      <c r="G17" s="418"/>
      <c r="H17" s="419"/>
      <c r="I17" s="419"/>
      <c r="J17" s="419"/>
    </row>
    <row r="18" spans="1:10" s="420" customFormat="1" x14ac:dyDescent="0.2"/>
    <row r="19" spans="1:10" s="420" customFormat="1" x14ac:dyDescent="0.2"/>
    <row r="20" spans="1:10" s="420" customFormat="1" x14ac:dyDescent="0.2"/>
    <row r="21" spans="1:10" s="420" customFormat="1" x14ac:dyDescent="0.2"/>
    <row r="22" spans="1:10" s="420" customFormat="1" x14ac:dyDescent="0.2"/>
    <row r="23" spans="1:10" s="420" customFormat="1" x14ac:dyDescent="0.2"/>
    <row r="24" spans="1:10" s="420" customFormat="1" x14ac:dyDescent="0.2"/>
    <row r="25" spans="1:10" s="420" customFormat="1" x14ac:dyDescent="0.2"/>
    <row r="26" spans="1:10" s="420" customFormat="1" x14ac:dyDescent="0.2"/>
    <row r="27" spans="1:10" s="420" customFormat="1" x14ac:dyDescent="0.2"/>
    <row r="28" spans="1:10" s="420" customFormat="1" x14ac:dyDescent="0.2"/>
    <row r="29" spans="1:10" s="420" customFormat="1" x14ac:dyDescent="0.2"/>
    <row r="30" spans="1:10" s="420" customFormat="1" x14ac:dyDescent="0.2"/>
    <row r="31" spans="1:10" s="420" customFormat="1" x14ac:dyDescent="0.2"/>
    <row r="32" spans="1:10" s="420" customFormat="1" x14ac:dyDescent="0.2"/>
    <row r="33" s="420" customFormat="1" x14ac:dyDescent="0.2"/>
    <row r="34" s="420" customFormat="1" x14ac:dyDescent="0.2"/>
    <row r="35" s="420" customFormat="1" x14ac:dyDescent="0.2"/>
    <row r="36" s="420" customFormat="1" x14ac:dyDescent="0.2"/>
    <row r="37" s="420" customFormat="1" x14ac:dyDescent="0.2"/>
    <row r="38" s="420" customFormat="1" x14ac:dyDescent="0.2"/>
    <row r="39" s="420" customFormat="1" x14ac:dyDescent="0.2"/>
    <row r="40" s="420" customFormat="1" x14ac:dyDescent="0.2"/>
    <row r="41" s="420" customFormat="1" x14ac:dyDescent="0.2"/>
    <row r="42" s="420" customFormat="1" x14ac:dyDescent="0.2"/>
    <row r="43" s="420" customFormat="1" x14ac:dyDescent="0.2"/>
    <row r="44" s="420" customFormat="1" x14ac:dyDescent="0.2"/>
    <row r="45" s="420" customFormat="1" x14ac:dyDescent="0.2"/>
    <row r="46" s="420" customFormat="1" x14ac:dyDescent="0.2"/>
    <row r="47" s="420" customFormat="1" x14ac:dyDescent="0.2"/>
    <row r="48" s="420" customFormat="1" x14ac:dyDescent="0.2"/>
    <row r="49" s="420" customFormat="1" x14ac:dyDescent="0.2"/>
    <row r="50" s="420" customFormat="1" x14ac:dyDescent="0.2"/>
    <row r="51" s="420" customFormat="1" x14ac:dyDescent="0.2"/>
    <row r="52" s="420" customFormat="1" x14ac:dyDescent="0.2"/>
    <row r="53" s="420" customFormat="1" x14ac:dyDescent="0.2"/>
    <row r="54" s="420" customFormat="1" x14ac:dyDescent="0.2"/>
    <row r="55" s="420" customFormat="1" x14ac:dyDescent="0.2"/>
    <row r="56" s="420" customFormat="1" x14ac:dyDescent="0.2"/>
    <row r="57" s="420" customFormat="1" x14ac:dyDescent="0.2"/>
    <row r="58" s="420" customFormat="1" x14ac:dyDescent="0.2"/>
    <row r="59" s="420" customFormat="1" x14ac:dyDescent="0.2"/>
    <row r="60" s="420" customFormat="1" x14ac:dyDescent="0.2"/>
    <row r="61" s="420" customFormat="1" x14ac:dyDescent="0.2"/>
    <row r="62" s="420" customFormat="1" x14ac:dyDescent="0.2"/>
    <row r="63" s="420" customFormat="1" x14ac:dyDescent="0.2"/>
    <row r="64" s="420" customFormat="1" x14ac:dyDescent="0.2"/>
    <row r="65" s="420" customFormat="1" x14ac:dyDescent="0.2"/>
    <row r="66" s="420" customFormat="1" x14ac:dyDescent="0.2"/>
    <row r="67" s="420" customFormat="1" x14ac:dyDescent="0.2"/>
    <row r="68" s="420" customFormat="1" x14ac:dyDescent="0.2"/>
    <row r="69" s="420" customFormat="1" x14ac:dyDescent="0.2"/>
    <row r="70" s="420" customFormat="1" x14ac:dyDescent="0.2"/>
    <row r="71" s="420" customFormat="1" x14ac:dyDescent="0.2"/>
    <row r="72" s="420" customFormat="1" x14ac:dyDescent="0.2"/>
    <row r="73" s="420" customFormat="1" x14ac:dyDescent="0.2"/>
    <row r="74" s="420" customFormat="1" x14ac:dyDescent="0.2"/>
    <row r="75" s="420" customFormat="1" x14ac:dyDescent="0.2"/>
    <row r="76" s="420" customFormat="1" x14ac:dyDescent="0.2"/>
    <row r="77" s="420" customFormat="1" x14ac:dyDescent="0.2"/>
    <row r="78" s="420" customFormat="1" x14ac:dyDescent="0.2"/>
    <row r="79" s="420" customFormat="1" x14ac:dyDescent="0.2"/>
    <row r="80" s="420" customFormat="1" x14ac:dyDescent="0.2"/>
    <row r="81" s="420" customFormat="1" x14ac:dyDescent="0.2"/>
    <row r="82" s="420" customFormat="1" x14ac:dyDescent="0.2"/>
    <row r="83" s="420" customFormat="1" x14ac:dyDescent="0.2"/>
    <row r="84" s="420" customFormat="1" x14ac:dyDescent="0.2"/>
    <row r="85" s="420" customFormat="1" x14ac:dyDescent="0.2"/>
    <row r="86" s="420" customFormat="1" x14ac:dyDescent="0.2"/>
    <row r="87" s="420" customFormat="1" x14ac:dyDescent="0.2"/>
    <row r="88" s="420" customFormat="1" x14ac:dyDescent="0.2"/>
    <row r="89" s="420" customFormat="1" x14ac:dyDescent="0.2"/>
    <row r="90" s="420" customFormat="1" x14ac:dyDescent="0.2"/>
    <row r="91" s="420" customFormat="1" x14ac:dyDescent="0.2"/>
    <row r="92" s="420" customFormat="1" x14ac:dyDescent="0.2"/>
    <row r="93" s="420" customFormat="1" x14ac:dyDescent="0.2"/>
    <row r="94" s="420" customFormat="1" x14ac:dyDescent="0.2"/>
    <row r="95" s="420" customFormat="1" x14ac:dyDescent="0.2"/>
    <row r="96" s="420" customFormat="1" x14ac:dyDescent="0.2"/>
    <row r="97" s="420" customFormat="1" x14ac:dyDescent="0.2"/>
    <row r="98" s="420" customFormat="1" x14ac:dyDescent="0.2"/>
    <row r="99" s="420" customFormat="1" x14ac:dyDescent="0.2"/>
    <row r="100" s="420" customFormat="1" x14ac:dyDescent="0.2"/>
    <row r="101" s="420" customFormat="1" x14ac:dyDescent="0.2"/>
    <row r="102" s="420" customFormat="1" x14ac:dyDescent="0.2"/>
    <row r="103" s="420" customFormat="1" x14ac:dyDescent="0.2"/>
    <row r="104" s="420" customFormat="1" x14ac:dyDescent="0.2"/>
    <row r="105" s="420" customFormat="1" x14ac:dyDescent="0.2"/>
    <row r="106" s="420" customFormat="1" x14ac:dyDescent="0.2"/>
    <row r="107" s="420" customFormat="1" x14ac:dyDescent="0.2"/>
    <row r="108" s="420" customFormat="1" x14ac:dyDescent="0.2"/>
    <row r="109" s="420" customFormat="1" x14ac:dyDescent="0.2"/>
  </sheetData>
  <mergeCells count="7">
    <mergeCell ref="A6:J6"/>
    <mergeCell ref="A9:A10"/>
    <mergeCell ref="B9:B10"/>
    <mergeCell ref="C9:G9"/>
    <mergeCell ref="H9:J9"/>
    <mergeCell ref="A11:B11"/>
    <mergeCell ref="C11:F11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/>
  </sheetViews>
  <sheetFormatPr defaultRowHeight="15.75" customHeight="1" x14ac:dyDescent="0.2"/>
  <cols>
    <col min="1" max="1" width="9.5" style="315" bestFit="1" customWidth="1"/>
    <col min="2" max="2" width="41.83203125" style="315" customWidth="1"/>
    <col min="3" max="3" width="10.5" style="315" hidden="1" customWidth="1"/>
    <col min="4" max="4" width="16.83203125" style="315" customWidth="1"/>
    <col min="5" max="5" width="15.83203125" style="315" customWidth="1"/>
    <col min="6" max="6" width="17.83203125" style="315" customWidth="1"/>
    <col min="7" max="7" width="13.33203125" style="315" hidden="1" customWidth="1"/>
    <col min="8" max="8" width="14.33203125" style="315" hidden="1" customWidth="1"/>
    <col min="9" max="9" width="13.33203125" style="315" hidden="1" customWidth="1"/>
    <col min="10" max="10" width="10.6640625" style="315" hidden="1" customWidth="1"/>
    <col min="11" max="11" width="15.5" style="315" hidden="1" customWidth="1"/>
    <col min="12" max="12" width="13.83203125" style="315" hidden="1" customWidth="1"/>
    <col min="13" max="13" width="12.6640625" style="315" hidden="1" customWidth="1"/>
    <col min="14" max="14" width="13.6640625" style="315" hidden="1" customWidth="1"/>
    <col min="15" max="15" width="13" style="315" hidden="1" customWidth="1"/>
    <col min="16" max="16" width="13.83203125" style="315" hidden="1" customWidth="1"/>
    <col min="17" max="17" width="10.6640625" style="315" hidden="1" customWidth="1"/>
    <col min="18" max="256" width="9.33203125" style="315"/>
    <col min="257" max="257" width="9.5" style="315" bestFit="1" customWidth="1"/>
    <col min="258" max="258" width="41.83203125" style="315" customWidth="1"/>
    <col min="259" max="259" width="0" style="315" hidden="1" customWidth="1"/>
    <col min="260" max="260" width="16.83203125" style="315" customWidth="1"/>
    <col min="261" max="261" width="15.83203125" style="315" customWidth="1"/>
    <col min="262" max="262" width="17.83203125" style="315" customWidth="1"/>
    <col min="263" max="273" width="0" style="315" hidden="1" customWidth="1"/>
    <col min="274" max="512" width="9.33203125" style="315"/>
    <col min="513" max="513" width="9.5" style="315" bestFit="1" customWidth="1"/>
    <col min="514" max="514" width="41.83203125" style="315" customWidth="1"/>
    <col min="515" max="515" width="0" style="315" hidden="1" customWidth="1"/>
    <col min="516" max="516" width="16.83203125" style="315" customWidth="1"/>
    <col min="517" max="517" width="15.83203125" style="315" customWidth="1"/>
    <col min="518" max="518" width="17.83203125" style="315" customWidth="1"/>
    <col min="519" max="529" width="0" style="315" hidden="1" customWidth="1"/>
    <col min="530" max="768" width="9.33203125" style="315"/>
    <col min="769" max="769" width="9.5" style="315" bestFit="1" customWidth="1"/>
    <col min="770" max="770" width="41.83203125" style="315" customWidth="1"/>
    <col min="771" max="771" width="0" style="315" hidden="1" customWidth="1"/>
    <col min="772" max="772" width="16.83203125" style="315" customWidth="1"/>
    <col min="773" max="773" width="15.83203125" style="315" customWidth="1"/>
    <col min="774" max="774" width="17.83203125" style="315" customWidth="1"/>
    <col min="775" max="785" width="0" style="315" hidden="1" customWidth="1"/>
    <col min="786" max="1024" width="9.33203125" style="315"/>
    <col min="1025" max="1025" width="9.5" style="315" bestFit="1" customWidth="1"/>
    <col min="1026" max="1026" width="41.83203125" style="315" customWidth="1"/>
    <col min="1027" max="1027" width="0" style="315" hidden="1" customWidth="1"/>
    <col min="1028" max="1028" width="16.83203125" style="315" customWidth="1"/>
    <col min="1029" max="1029" width="15.83203125" style="315" customWidth="1"/>
    <col min="1030" max="1030" width="17.83203125" style="315" customWidth="1"/>
    <col min="1031" max="1041" width="0" style="315" hidden="1" customWidth="1"/>
    <col min="1042" max="1280" width="9.33203125" style="315"/>
    <col min="1281" max="1281" width="9.5" style="315" bestFit="1" customWidth="1"/>
    <col min="1282" max="1282" width="41.83203125" style="315" customWidth="1"/>
    <col min="1283" max="1283" width="0" style="315" hidden="1" customWidth="1"/>
    <col min="1284" max="1284" width="16.83203125" style="315" customWidth="1"/>
    <col min="1285" max="1285" width="15.83203125" style="315" customWidth="1"/>
    <col min="1286" max="1286" width="17.83203125" style="315" customWidth="1"/>
    <col min="1287" max="1297" width="0" style="315" hidden="1" customWidth="1"/>
    <col min="1298" max="1536" width="9.33203125" style="315"/>
    <col min="1537" max="1537" width="9.5" style="315" bestFit="1" customWidth="1"/>
    <col min="1538" max="1538" width="41.83203125" style="315" customWidth="1"/>
    <col min="1539" max="1539" width="0" style="315" hidden="1" customWidth="1"/>
    <col min="1540" max="1540" width="16.83203125" style="315" customWidth="1"/>
    <col min="1541" max="1541" width="15.83203125" style="315" customWidth="1"/>
    <col min="1542" max="1542" width="17.83203125" style="315" customWidth="1"/>
    <col min="1543" max="1553" width="0" style="315" hidden="1" customWidth="1"/>
    <col min="1554" max="1792" width="9.33203125" style="315"/>
    <col min="1793" max="1793" width="9.5" style="315" bestFit="1" customWidth="1"/>
    <col min="1794" max="1794" width="41.83203125" style="315" customWidth="1"/>
    <col min="1795" max="1795" width="0" style="315" hidden="1" customWidth="1"/>
    <col min="1796" max="1796" width="16.83203125" style="315" customWidth="1"/>
    <col min="1797" max="1797" width="15.83203125" style="315" customWidth="1"/>
    <col min="1798" max="1798" width="17.83203125" style="315" customWidth="1"/>
    <col min="1799" max="1809" width="0" style="315" hidden="1" customWidth="1"/>
    <col min="1810" max="2048" width="9.33203125" style="315"/>
    <col min="2049" max="2049" width="9.5" style="315" bestFit="1" customWidth="1"/>
    <col min="2050" max="2050" width="41.83203125" style="315" customWidth="1"/>
    <col min="2051" max="2051" width="0" style="315" hidden="1" customWidth="1"/>
    <col min="2052" max="2052" width="16.83203125" style="315" customWidth="1"/>
    <col min="2053" max="2053" width="15.83203125" style="315" customWidth="1"/>
    <col min="2054" max="2054" width="17.83203125" style="315" customWidth="1"/>
    <col min="2055" max="2065" width="0" style="315" hidden="1" customWidth="1"/>
    <col min="2066" max="2304" width="9.33203125" style="315"/>
    <col min="2305" max="2305" width="9.5" style="315" bestFit="1" customWidth="1"/>
    <col min="2306" max="2306" width="41.83203125" style="315" customWidth="1"/>
    <col min="2307" max="2307" width="0" style="315" hidden="1" customWidth="1"/>
    <col min="2308" max="2308" width="16.83203125" style="315" customWidth="1"/>
    <col min="2309" max="2309" width="15.83203125" style="315" customWidth="1"/>
    <col min="2310" max="2310" width="17.83203125" style="315" customWidth="1"/>
    <col min="2311" max="2321" width="0" style="315" hidden="1" customWidth="1"/>
    <col min="2322" max="2560" width="9.33203125" style="315"/>
    <col min="2561" max="2561" width="9.5" style="315" bestFit="1" customWidth="1"/>
    <col min="2562" max="2562" width="41.83203125" style="315" customWidth="1"/>
    <col min="2563" max="2563" width="0" style="315" hidden="1" customWidth="1"/>
    <col min="2564" max="2564" width="16.83203125" style="315" customWidth="1"/>
    <col min="2565" max="2565" width="15.83203125" style="315" customWidth="1"/>
    <col min="2566" max="2566" width="17.83203125" style="315" customWidth="1"/>
    <col min="2567" max="2577" width="0" style="315" hidden="1" customWidth="1"/>
    <col min="2578" max="2816" width="9.33203125" style="315"/>
    <col min="2817" max="2817" width="9.5" style="315" bestFit="1" customWidth="1"/>
    <col min="2818" max="2818" width="41.83203125" style="315" customWidth="1"/>
    <col min="2819" max="2819" width="0" style="315" hidden="1" customWidth="1"/>
    <col min="2820" max="2820" width="16.83203125" style="315" customWidth="1"/>
    <col min="2821" max="2821" width="15.83203125" style="315" customWidth="1"/>
    <col min="2822" max="2822" width="17.83203125" style="315" customWidth="1"/>
    <col min="2823" max="2833" width="0" style="315" hidden="1" customWidth="1"/>
    <col min="2834" max="3072" width="9.33203125" style="315"/>
    <col min="3073" max="3073" width="9.5" style="315" bestFit="1" customWidth="1"/>
    <col min="3074" max="3074" width="41.83203125" style="315" customWidth="1"/>
    <col min="3075" max="3075" width="0" style="315" hidden="1" customWidth="1"/>
    <col min="3076" max="3076" width="16.83203125" style="315" customWidth="1"/>
    <col min="3077" max="3077" width="15.83203125" style="315" customWidth="1"/>
    <col min="3078" max="3078" width="17.83203125" style="315" customWidth="1"/>
    <col min="3079" max="3089" width="0" style="315" hidden="1" customWidth="1"/>
    <col min="3090" max="3328" width="9.33203125" style="315"/>
    <col min="3329" max="3329" width="9.5" style="315" bestFit="1" customWidth="1"/>
    <col min="3330" max="3330" width="41.83203125" style="315" customWidth="1"/>
    <col min="3331" max="3331" width="0" style="315" hidden="1" customWidth="1"/>
    <col min="3332" max="3332" width="16.83203125" style="315" customWidth="1"/>
    <col min="3333" max="3333" width="15.83203125" style="315" customWidth="1"/>
    <col min="3334" max="3334" width="17.83203125" style="315" customWidth="1"/>
    <col min="3335" max="3345" width="0" style="315" hidden="1" customWidth="1"/>
    <col min="3346" max="3584" width="9.33203125" style="315"/>
    <col min="3585" max="3585" width="9.5" style="315" bestFit="1" customWidth="1"/>
    <col min="3586" max="3586" width="41.83203125" style="315" customWidth="1"/>
    <col min="3587" max="3587" width="0" style="315" hidden="1" customWidth="1"/>
    <col min="3588" max="3588" width="16.83203125" style="315" customWidth="1"/>
    <col min="3589" max="3589" width="15.83203125" style="315" customWidth="1"/>
    <col min="3590" max="3590" width="17.83203125" style="315" customWidth="1"/>
    <col min="3591" max="3601" width="0" style="315" hidden="1" customWidth="1"/>
    <col min="3602" max="3840" width="9.33203125" style="315"/>
    <col min="3841" max="3841" width="9.5" style="315" bestFit="1" customWidth="1"/>
    <col min="3842" max="3842" width="41.83203125" style="315" customWidth="1"/>
    <col min="3843" max="3843" width="0" style="315" hidden="1" customWidth="1"/>
    <col min="3844" max="3844" width="16.83203125" style="315" customWidth="1"/>
    <col min="3845" max="3845" width="15.83203125" style="315" customWidth="1"/>
    <col min="3846" max="3846" width="17.83203125" style="315" customWidth="1"/>
    <col min="3847" max="3857" width="0" style="315" hidden="1" customWidth="1"/>
    <col min="3858" max="4096" width="9.33203125" style="315"/>
    <col min="4097" max="4097" width="9.5" style="315" bestFit="1" customWidth="1"/>
    <col min="4098" max="4098" width="41.83203125" style="315" customWidth="1"/>
    <col min="4099" max="4099" width="0" style="315" hidden="1" customWidth="1"/>
    <col min="4100" max="4100" width="16.83203125" style="315" customWidth="1"/>
    <col min="4101" max="4101" width="15.83203125" style="315" customWidth="1"/>
    <col min="4102" max="4102" width="17.83203125" style="315" customWidth="1"/>
    <col min="4103" max="4113" width="0" style="315" hidden="1" customWidth="1"/>
    <col min="4114" max="4352" width="9.33203125" style="315"/>
    <col min="4353" max="4353" width="9.5" style="315" bestFit="1" customWidth="1"/>
    <col min="4354" max="4354" width="41.83203125" style="315" customWidth="1"/>
    <col min="4355" max="4355" width="0" style="315" hidden="1" customWidth="1"/>
    <col min="4356" max="4356" width="16.83203125" style="315" customWidth="1"/>
    <col min="4357" max="4357" width="15.83203125" style="315" customWidth="1"/>
    <col min="4358" max="4358" width="17.83203125" style="315" customWidth="1"/>
    <col min="4359" max="4369" width="0" style="315" hidden="1" customWidth="1"/>
    <col min="4370" max="4608" width="9.33203125" style="315"/>
    <col min="4609" max="4609" width="9.5" style="315" bestFit="1" customWidth="1"/>
    <col min="4610" max="4610" width="41.83203125" style="315" customWidth="1"/>
    <col min="4611" max="4611" width="0" style="315" hidden="1" customWidth="1"/>
    <col min="4612" max="4612" width="16.83203125" style="315" customWidth="1"/>
    <col min="4613" max="4613" width="15.83203125" style="315" customWidth="1"/>
    <col min="4614" max="4614" width="17.83203125" style="315" customWidth="1"/>
    <col min="4615" max="4625" width="0" style="315" hidden="1" customWidth="1"/>
    <col min="4626" max="4864" width="9.33203125" style="315"/>
    <col min="4865" max="4865" width="9.5" style="315" bestFit="1" customWidth="1"/>
    <col min="4866" max="4866" width="41.83203125" style="315" customWidth="1"/>
    <col min="4867" max="4867" width="0" style="315" hidden="1" customWidth="1"/>
    <col min="4868" max="4868" width="16.83203125" style="315" customWidth="1"/>
    <col min="4869" max="4869" width="15.83203125" style="315" customWidth="1"/>
    <col min="4870" max="4870" width="17.83203125" style="315" customWidth="1"/>
    <col min="4871" max="4881" width="0" style="315" hidden="1" customWidth="1"/>
    <col min="4882" max="5120" width="9.33203125" style="315"/>
    <col min="5121" max="5121" width="9.5" style="315" bestFit="1" customWidth="1"/>
    <col min="5122" max="5122" width="41.83203125" style="315" customWidth="1"/>
    <col min="5123" max="5123" width="0" style="315" hidden="1" customWidth="1"/>
    <col min="5124" max="5124" width="16.83203125" style="315" customWidth="1"/>
    <col min="5125" max="5125" width="15.83203125" style="315" customWidth="1"/>
    <col min="5126" max="5126" width="17.83203125" style="315" customWidth="1"/>
    <col min="5127" max="5137" width="0" style="315" hidden="1" customWidth="1"/>
    <col min="5138" max="5376" width="9.33203125" style="315"/>
    <col min="5377" max="5377" width="9.5" style="315" bestFit="1" customWidth="1"/>
    <col min="5378" max="5378" width="41.83203125" style="315" customWidth="1"/>
    <col min="5379" max="5379" width="0" style="315" hidden="1" customWidth="1"/>
    <col min="5380" max="5380" width="16.83203125" style="315" customWidth="1"/>
    <col min="5381" max="5381" width="15.83203125" style="315" customWidth="1"/>
    <col min="5382" max="5382" width="17.83203125" style="315" customWidth="1"/>
    <col min="5383" max="5393" width="0" style="315" hidden="1" customWidth="1"/>
    <col min="5394" max="5632" width="9.33203125" style="315"/>
    <col min="5633" max="5633" width="9.5" style="315" bestFit="1" customWidth="1"/>
    <col min="5634" max="5634" width="41.83203125" style="315" customWidth="1"/>
    <col min="5635" max="5635" width="0" style="315" hidden="1" customWidth="1"/>
    <col min="5636" max="5636" width="16.83203125" style="315" customWidth="1"/>
    <col min="5637" max="5637" width="15.83203125" style="315" customWidth="1"/>
    <col min="5638" max="5638" width="17.83203125" style="315" customWidth="1"/>
    <col min="5639" max="5649" width="0" style="315" hidden="1" customWidth="1"/>
    <col min="5650" max="5888" width="9.33203125" style="315"/>
    <col min="5889" max="5889" width="9.5" style="315" bestFit="1" customWidth="1"/>
    <col min="5890" max="5890" width="41.83203125" style="315" customWidth="1"/>
    <col min="5891" max="5891" width="0" style="315" hidden="1" customWidth="1"/>
    <col min="5892" max="5892" width="16.83203125" style="315" customWidth="1"/>
    <col min="5893" max="5893" width="15.83203125" style="315" customWidth="1"/>
    <col min="5894" max="5894" width="17.83203125" style="315" customWidth="1"/>
    <col min="5895" max="5905" width="0" style="315" hidden="1" customWidth="1"/>
    <col min="5906" max="6144" width="9.33203125" style="315"/>
    <col min="6145" max="6145" width="9.5" style="315" bestFit="1" customWidth="1"/>
    <col min="6146" max="6146" width="41.83203125" style="315" customWidth="1"/>
    <col min="6147" max="6147" width="0" style="315" hidden="1" customWidth="1"/>
    <col min="6148" max="6148" width="16.83203125" style="315" customWidth="1"/>
    <col min="6149" max="6149" width="15.83203125" style="315" customWidth="1"/>
    <col min="6150" max="6150" width="17.83203125" style="315" customWidth="1"/>
    <col min="6151" max="6161" width="0" style="315" hidden="1" customWidth="1"/>
    <col min="6162" max="6400" width="9.33203125" style="315"/>
    <col min="6401" max="6401" width="9.5" style="315" bestFit="1" customWidth="1"/>
    <col min="6402" max="6402" width="41.83203125" style="315" customWidth="1"/>
    <col min="6403" max="6403" width="0" style="315" hidden="1" customWidth="1"/>
    <col min="6404" max="6404" width="16.83203125" style="315" customWidth="1"/>
    <col min="6405" max="6405" width="15.83203125" style="315" customWidth="1"/>
    <col min="6406" max="6406" width="17.83203125" style="315" customWidth="1"/>
    <col min="6407" max="6417" width="0" style="315" hidden="1" customWidth="1"/>
    <col min="6418" max="6656" width="9.33203125" style="315"/>
    <col min="6657" max="6657" width="9.5" style="315" bestFit="1" customWidth="1"/>
    <col min="6658" max="6658" width="41.83203125" style="315" customWidth="1"/>
    <col min="6659" max="6659" width="0" style="315" hidden="1" customWidth="1"/>
    <col min="6660" max="6660" width="16.83203125" style="315" customWidth="1"/>
    <col min="6661" max="6661" width="15.83203125" style="315" customWidth="1"/>
    <col min="6662" max="6662" width="17.83203125" style="315" customWidth="1"/>
    <col min="6663" max="6673" width="0" style="315" hidden="1" customWidth="1"/>
    <col min="6674" max="6912" width="9.33203125" style="315"/>
    <col min="6913" max="6913" width="9.5" style="315" bestFit="1" customWidth="1"/>
    <col min="6914" max="6914" width="41.83203125" style="315" customWidth="1"/>
    <col min="6915" max="6915" width="0" style="315" hidden="1" customWidth="1"/>
    <col min="6916" max="6916" width="16.83203125" style="315" customWidth="1"/>
    <col min="6917" max="6917" width="15.83203125" style="315" customWidth="1"/>
    <col min="6918" max="6918" width="17.83203125" style="315" customWidth="1"/>
    <col min="6919" max="6929" width="0" style="315" hidden="1" customWidth="1"/>
    <col min="6930" max="7168" width="9.33203125" style="315"/>
    <col min="7169" max="7169" width="9.5" style="315" bestFit="1" customWidth="1"/>
    <col min="7170" max="7170" width="41.83203125" style="315" customWidth="1"/>
    <col min="7171" max="7171" width="0" style="315" hidden="1" customWidth="1"/>
    <col min="7172" max="7172" width="16.83203125" style="315" customWidth="1"/>
    <col min="7173" max="7173" width="15.83203125" style="315" customWidth="1"/>
    <col min="7174" max="7174" width="17.83203125" style="315" customWidth="1"/>
    <col min="7175" max="7185" width="0" style="315" hidden="1" customWidth="1"/>
    <col min="7186" max="7424" width="9.33203125" style="315"/>
    <col min="7425" max="7425" width="9.5" style="315" bestFit="1" customWidth="1"/>
    <col min="7426" max="7426" width="41.83203125" style="315" customWidth="1"/>
    <col min="7427" max="7427" width="0" style="315" hidden="1" customWidth="1"/>
    <col min="7428" max="7428" width="16.83203125" style="315" customWidth="1"/>
    <col min="7429" max="7429" width="15.83203125" style="315" customWidth="1"/>
    <col min="7430" max="7430" width="17.83203125" style="315" customWidth="1"/>
    <col min="7431" max="7441" width="0" style="315" hidden="1" customWidth="1"/>
    <col min="7442" max="7680" width="9.33203125" style="315"/>
    <col min="7681" max="7681" width="9.5" style="315" bestFit="1" customWidth="1"/>
    <col min="7682" max="7682" width="41.83203125" style="315" customWidth="1"/>
    <col min="7683" max="7683" width="0" style="315" hidden="1" customWidth="1"/>
    <col min="7684" max="7684" width="16.83203125" style="315" customWidth="1"/>
    <col min="7685" max="7685" width="15.83203125" style="315" customWidth="1"/>
    <col min="7686" max="7686" width="17.83203125" style="315" customWidth="1"/>
    <col min="7687" max="7697" width="0" style="315" hidden="1" customWidth="1"/>
    <col min="7698" max="7936" width="9.33203125" style="315"/>
    <col min="7937" max="7937" width="9.5" style="315" bestFit="1" customWidth="1"/>
    <col min="7938" max="7938" width="41.83203125" style="315" customWidth="1"/>
    <col min="7939" max="7939" width="0" style="315" hidden="1" customWidth="1"/>
    <col min="7940" max="7940" width="16.83203125" style="315" customWidth="1"/>
    <col min="7941" max="7941" width="15.83203125" style="315" customWidth="1"/>
    <col min="7942" max="7942" width="17.83203125" style="315" customWidth="1"/>
    <col min="7943" max="7953" width="0" style="315" hidden="1" customWidth="1"/>
    <col min="7954" max="8192" width="9.33203125" style="315"/>
    <col min="8193" max="8193" width="9.5" style="315" bestFit="1" customWidth="1"/>
    <col min="8194" max="8194" width="41.83203125" style="315" customWidth="1"/>
    <col min="8195" max="8195" width="0" style="315" hidden="1" customWidth="1"/>
    <col min="8196" max="8196" width="16.83203125" style="315" customWidth="1"/>
    <col min="8197" max="8197" width="15.83203125" style="315" customWidth="1"/>
    <col min="8198" max="8198" width="17.83203125" style="315" customWidth="1"/>
    <col min="8199" max="8209" width="0" style="315" hidden="1" customWidth="1"/>
    <col min="8210" max="8448" width="9.33203125" style="315"/>
    <col min="8449" max="8449" width="9.5" style="315" bestFit="1" customWidth="1"/>
    <col min="8450" max="8450" width="41.83203125" style="315" customWidth="1"/>
    <col min="8451" max="8451" width="0" style="315" hidden="1" customWidth="1"/>
    <col min="8452" max="8452" width="16.83203125" style="315" customWidth="1"/>
    <col min="8453" max="8453" width="15.83203125" style="315" customWidth="1"/>
    <col min="8454" max="8454" width="17.83203125" style="315" customWidth="1"/>
    <col min="8455" max="8465" width="0" style="315" hidden="1" customWidth="1"/>
    <col min="8466" max="8704" width="9.33203125" style="315"/>
    <col min="8705" max="8705" width="9.5" style="315" bestFit="1" customWidth="1"/>
    <col min="8706" max="8706" width="41.83203125" style="315" customWidth="1"/>
    <col min="8707" max="8707" width="0" style="315" hidden="1" customWidth="1"/>
    <col min="8708" max="8708" width="16.83203125" style="315" customWidth="1"/>
    <col min="8709" max="8709" width="15.83203125" style="315" customWidth="1"/>
    <col min="8710" max="8710" width="17.83203125" style="315" customWidth="1"/>
    <col min="8711" max="8721" width="0" style="315" hidden="1" customWidth="1"/>
    <col min="8722" max="8960" width="9.33203125" style="315"/>
    <col min="8961" max="8961" width="9.5" style="315" bestFit="1" customWidth="1"/>
    <col min="8962" max="8962" width="41.83203125" style="315" customWidth="1"/>
    <col min="8963" max="8963" width="0" style="315" hidden="1" customWidth="1"/>
    <col min="8964" max="8964" width="16.83203125" style="315" customWidth="1"/>
    <col min="8965" max="8965" width="15.83203125" style="315" customWidth="1"/>
    <col min="8966" max="8966" width="17.83203125" style="315" customWidth="1"/>
    <col min="8967" max="8977" width="0" style="315" hidden="1" customWidth="1"/>
    <col min="8978" max="9216" width="9.33203125" style="315"/>
    <col min="9217" max="9217" width="9.5" style="315" bestFit="1" customWidth="1"/>
    <col min="9218" max="9218" width="41.83203125" style="315" customWidth="1"/>
    <col min="9219" max="9219" width="0" style="315" hidden="1" customWidth="1"/>
    <col min="9220" max="9220" width="16.83203125" style="315" customWidth="1"/>
    <col min="9221" max="9221" width="15.83203125" style="315" customWidth="1"/>
    <col min="9222" max="9222" width="17.83203125" style="315" customWidth="1"/>
    <col min="9223" max="9233" width="0" style="315" hidden="1" customWidth="1"/>
    <col min="9234" max="9472" width="9.33203125" style="315"/>
    <col min="9473" max="9473" width="9.5" style="315" bestFit="1" customWidth="1"/>
    <col min="9474" max="9474" width="41.83203125" style="315" customWidth="1"/>
    <col min="9475" max="9475" width="0" style="315" hidden="1" customWidth="1"/>
    <col min="9476" max="9476" width="16.83203125" style="315" customWidth="1"/>
    <col min="9477" max="9477" width="15.83203125" style="315" customWidth="1"/>
    <col min="9478" max="9478" width="17.83203125" style="315" customWidth="1"/>
    <col min="9479" max="9489" width="0" style="315" hidden="1" customWidth="1"/>
    <col min="9490" max="9728" width="9.33203125" style="315"/>
    <col min="9729" max="9729" width="9.5" style="315" bestFit="1" customWidth="1"/>
    <col min="9730" max="9730" width="41.83203125" style="315" customWidth="1"/>
    <col min="9731" max="9731" width="0" style="315" hidden="1" customWidth="1"/>
    <col min="9732" max="9732" width="16.83203125" style="315" customWidth="1"/>
    <col min="9733" max="9733" width="15.83203125" style="315" customWidth="1"/>
    <col min="9734" max="9734" width="17.83203125" style="315" customWidth="1"/>
    <col min="9735" max="9745" width="0" style="315" hidden="1" customWidth="1"/>
    <col min="9746" max="9984" width="9.33203125" style="315"/>
    <col min="9985" max="9985" width="9.5" style="315" bestFit="1" customWidth="1"/>
    <col min="9986" max="9986" width="41.83203125" style="315" customWidth="1"/>
    <col min="9987" max="9987" width="0" style="315" hidden="1" customWidth="1"/>
    <col min="9988" max="9988" width="16.83203125" style="315" customWidth="1"/>
    <col min="9989" max="9989" width="15.83203125" style="315" customWidth="1"/>
    <col min="9990" max="9990" width="17.83203125" style="315" customWidth="1"/>
    <col min="9991" max="10001" width="0" style="315" hidden="1" customWidth="1"/>
    <col min="10002" max="10240" width="9.33203125" style="315"/>
    <col min="10241" max="10241" width="9.5" style="315" bestFit="1" customWidth="1"/>
    <col min="10242" max="10242" width="41.83203125" style="315" customWidth="1"/>
    <col min="10243" max="10243" width="0" style="315" hidden="1" customWidth="1"/>
    <col min="10244" max="10244" width="16.83203125" style="315" customWidth="1"/>
    <col min="10245" max="10245" width="15.83203125" style="315" customWidth="1"/>
    <col min="10246" max="10246" width="17.83203125" style="315" customWidth="1"/>
    <col min="10247" max="10257" width="0" style="315" hidden="1" customWidth="1"/>
    <col min="10258" max="10496" width="9.33203125" style="315"/>
    <col min="10497" max="10497" width="9.5" style="315" bestFit="1" customWidth="1"/>
    <col min="10498" max="10498" width="41.83203125" style="315" customWidth="1"/>
    <col min="10499" max="10499" width="0" style="315" hidden="1" customWidth="1"/>
    <col min="10500" max="10500" width="16.83203125" style="315" customWidth="1"/>
    <col min="10501" max="10501" width="15.83203125" style="315" customWidth="1"/>
    <col min="10502" max="10502" width="17.83203125" style="315" customWidth="1"/>
    <col min="10503" max="10513" width="0" style="315" hidden="1" customWidth="1"/>
    <col min="10514" max="10752" width="9.33203125" style="315"/>
    <col min="10753" max="10753" width="9.5" style="315" bestFit="1" customWidth="1"/>
    <col min="10754" max="10754" width="41.83203125" style="315" customWidth="1"/>
    <col min="10755" max="10755" width="0" style="315" hidden="1" customWidth="1"/>
    <col min="10756" max="10756" width="16.83203125" style="315" customWidth="1"/>
    <col min="10757" max="10757" width="15.83203125" style="315" customWidth="1"/>
    <col min="10758" max="10758" width="17.83203125" style="315" customWidth="1"/>
    <col min="10759" max="10769" width="0" style="315" hidden="1" customWidth="1"/>
    <col min="10770" max="11008" width="9.33203125" style="315"/>
    <col min="11009" max="11009" width="9.5" style="315" bestFit="1" customWidth="1"/>
    <col min="11010" max="11010" width="41.83203125" style="315" customWidth="1"/>
    <col min="11011" max="11011" width="0" style="315" hidden="1" customWidth="1"/>
    <col min="11012" max="11012" width="16.83203125" style="315" customWidth="1"/>
    <col min="11013" max="11013" width="15.83203125" style="315" customWidth="1"/>
    <col min="11014" max="11014" width="17.83203125" style="315" customWidth="1"/>
    <col min="11015" max="11025" width="0" style="315" hidden="1" customWidth="1"/>
    <col min="11026" max="11264" width="9.33203125" style="315"/>
    <col min="11265" max="11265" width="9.5" style="315" bestFit="1" customWidth="1"/>
    <col min="11266" max="11266" width="41.83203125" style="315" customWidth="1"/>
    <col min="11267" max="11267" width="0" style="315" hidden="1" customWidth="1"/>
    <col min="11268" max="11268" width="16.83203125" style="315" customWidth="1"/>
    <col min="11269" max="11269" width="15.83203125" style="315" customWidth="1"/>
    <col min="11270" max="11270" width="17.83203125" style="315" customWidth="1"/>
    <col min="11271" max="11281" width="0" style="315" hidden="1" customWidth="1"/>
    <col min="11282" max="11520" width="9.33203125" style="315"/>
    <col min="11521" max="11521" width="9.5" style="315" bestFit="1" customWidth="1"/>
    <col min="11522" max="11522" width="41.83203125" style="315" customWidth="1"/>
    <col min="11523" max="11523" width="0" style="315" hidden="1" customWidth="1"/>
    <col min="11524" max="11524" width="16.83203125" style="315" customWidth="1"/>
    <col min="11525" max="11525" width="15.83203125" style="315" customWidth="1"/>
    <col min="11526" max="11526" width="17.83203125" style="315" customWidth="1"/>
    <col min="11527" max="11537" width="0" style="315" hidden="1" customWidth="1"/>
    <col min="11538" max="11776" width="9.33203125" style="315"/>
    <col min="11777" max="11777" width="9.5" style="315" bestFit="1" customWidth="1"/>
    <col min="11778" max="11778" width="41.83203125" style="315" customWidth="1"/>
    <col min="11779" max="11779" width="0" style="315" hidden="1" customWidth="1"/>
    <col min="11780" max="11780" width="16.83203125" style="315" customWidth="1"/>
    <col min="11781" max="11781" width="15.83203125" style="315" customWidth="1"/>
    <col min="11782" max="11782" width="17.83203125" style="315" customWidth="1"/>
    <col min="11783" max="11793" width="0" style="315" hidden="1" customWidth="1"/>
    <col min="11794" max="12032" width="9.33203125" style="315"/>
    <col min="12033" max="12033" width="9.5" style="315" bestFit="1" customWidth="1"/>
    <col min="12034" max="12034" width="41.83203125" style="315" customWidth="1"/>
    <col min="12035" max="12035" width="0" style="315" hidden="1" customWidth="1"/>
    <col min="12036" max="12036" width="16.83203125" style="315" customWidth="1"/>
    <col min="12037" max="12037" width="15.83203125" style="315" customWidth="1"/>
    <col min="12038" max="12038" width="17.83203125" style="315" customWidth="1"/>
    <col min="12039" max="12049" width="0" style="315" hidden="1" customWidth="1"/>
    <col min="12050" max="12288" width="9.33203125" style="315"/>
    <col min="12289" max="12289" width="9.5" style="315" bestFit="1" customWidth="1"/>
    <col min="12290" max="12290" width="41.83203125" style="315" customWidth="1"/>
    <col min="12291" max="12291" width="0" style="315" hidden="1" customWidth="1"/>
    <col min="12292" max="12292" width="16.83203125" style="315" customWidth="1"/>
    <col min="12293" max="12293" width="15.83203125" style="315" customWidth="1"/>
    <col min="12294" max="12294" width="17.83203125" style="315" customWidth="1"/>
    <col min="12295" max="12305" width="0" style="315" hidden="1" customWidth="1"/>
    <col min="12306" max="12544" width="9.33203125" style="315"/>
    <col min="12545" max="12545" width="9.5" style="315" bestFit="1" customWidth="1"/>
    <col min="12546" max="12546" width="41.83203125" style="315" customWidth="1"/>
    <col min="12547" max="12547" width="0" style="315" hidden="1" customWidth="1"/>
    <col min="12548" max="12548" width="16.83203125" style="315" customWidth="1"/>
    <col min="12549" max="12549" width="15.83203125" style="315" customWidth="1"/>
    <col min="12550" max="12550" width="17.83203125" style="315" customWidth="1"/>
    <col min="12551" max="12561" width="0" style="315" hidden="1" customWidth="1"/>
    <col min="12562" max="12800" width="9.33203125" style="315"/>
    <col min="12801" max="12801" width="9.5" style="315" bestFit="1" customWidth="1"/>
    <col min="12802" max="12802" width="41.83203125" style="315" customWidth="1"/>
    <col min="12803" max="12803" width="0" style="315" hidden="1" customWidth="1"/>
    <col min="12804" max="12804" width="16.83203125" style="315" customWidth="1"/>
    <col min="12805" max="12805" width="15.83203125" style="315" customWidth="1"/>
    <col min="12806" max="12806" width="17.83203125" style="315" customWidth="1"/>
    <col min="12807" max="12817" width="0" style="315" hidden="1" customWidth="1"/>
    <col min="12818" max="13056" width="9.33203125" style="315"/>
    <col min="13057" max="13057" width="9.5" style="315" bestFit="1" customWidth="1"/>
    <col min="13058" max="13058" width="41.83203125" style="315" customWidth="1"/>
    <col min="13059" max="13059" width="0" style="315" hidden="1" customWidth="1"/>
    <col min="13060" max="13060" width="16.83203125" style="315" customWidth="1"/>
    <col min="13061" max="13061" width="15.83203125" style="315" customWidth="1"/>
    <col min="13062" max="13062" width="17.83203125" style="315" customWidth="1"/>
    <col min="13063" max="13073" width="0" style="315" hidden="1" customWidth="1"/>
    <col min="13074" max="13312" width="9.33203125" style="315"/>
    <col min="13313" max="13313" width="9.5" style="315" bestFit="1" customWidth="1"/>
    <col min="13314" max="13314" width="41.83203125" style="315" customWidth="1"/>
    <col min="13315" max="13315" width="0" style="315" hidden="1" customWidth="1"/>
    <col min="13316" max="13316" width="16.83203125" style="315" customWidth="1"/>
    <col min="13317" max="13317" width="15.83203125" style="315" customWidth="1"/>
    <col min="13318" max="13318" width="17.83203125" style="315" customWidth="1"/>
    <col min="13319" max="13329" width="0" style="315" hidden="1" customWidth="1"/>
    <col min="13330" max="13568" width="9.33203125" style="315"/>
    <col min="13569" max="13569" width="9.5" style="315" bestFit="1" customWidth="1"/>
    <col min="13570" max="13570" width="41.83203125" style="315" customWidth="1"/>
    <col min="13571" max="13571" width="0" style="315" hidden="1" customWidth="1"/>
    <col min="13572" max="13572" width="16.83203125" style="315" customWidth="1"/>
    <col min="13573" max="13573" width="15.83203125" style="315" customWidth="1"/>
    <col min="13574" max="13574" width="17.83203125" style="315" customWidth="1"/>
    <col min="13575" max="13585" width="0" style="315" hidden="1" customWidth="1"/>
    <col min="13586" max="13824" width="9.33203125" style="315"/>
    <col min="13825" max="13825" width="9.5" style="315" bestFit="1" customWidth="1"/>
    <col min="13826" max="13826" width="41.83203125" style="315" customWidth="1"/>
    <col min="13827" max="13827" width="0" style="315" hidden="1" customWidth="1"/>
    <col min="13828" max="13828" width="16.83203125" style="315" customWidth="1"/>
    <col min="13829" max="13829" width="15.83203125" style="315" customWidth="1"/>
    <col min="13830" max="13830" width="17.83203125" style="315" customWidth="1"/>
    <col min="13831" max="13841" width="0" style="315" hidden="1" customWidth="1"/>
    <col min="13842" max="14080" width="9.33203125" style="315"/>
    <col min="14081" max="14081" width="9.5" style="315" bestFit="1" customWidth="1"/>
    <col min="14082" max="14082" width="41.83203125" style="315" customWidth="1"/>
    <col min="14083" max="14083" width="0" style="315" hidden="1" customWidth="1"/>
    <col min="14084" max="14084" width="16.83203125" style="315" customWidth="1"/>
    <col min="14085" max="14085" width="15.83203125" style="315" customWidth="1"/>
    <col min="14086" max="14086" width="17.83203125" style="315" customWidth="1"/>
    <col min="14087" max="14097" width="0" style="315" hidden="1" customWidth="1"/>
    <col min="14098" max="14336" width="9.33203125" style="315"/>
    <col min="14337" max="14337" width="9.5" style="315" bestFit="1" customWidth="1"/>
    <col min="14338" max="14338" width="41.83203125" style="315" customWidth="1"/>
    <col min="14339" max="14339" width="0" style="315" hidden="1" customWidth="1"/>
    <col min="14340" max="14340" width="16.83203125" style="315" customWidth="1"/>
    <col min="14341" max="14341" width="15.83203125" style="315" customWidth="1"/>
    <col min="14342" max="14342" width="17.83203125" style="315" customWidth="1"/>
    <col min="14343" max="14353" width="0" style="315" hidden="1" customWidth="1"/>
    <col min="14354" max="14592" width="9.33203125" style="315"/>
    <col min="14593" max="14593" width="9.5" style="315" bestFit="1" customWidth="1"/>
    <col min="14594" max="14594" width="41.83203125" style="315" customWidth="1"/>
    <col min="14595" max="14595" width="0" style="315" hidden="1" customWidth="1"/>
    <col min="14596" max="14596" width="16.83203125" style="315" customWidth="1"/>
    <col min="14597" max="14597" width="15.83203125" style="315" customWidth="1"/>
    <col min="14598" max="14598" width="17.83203125" style="315" customWidth="1"/>
    <col min="14599" max="14609" width="0" style="315" hidden="1" customWidth="1"/>
    <col min="14610" max="14848" width="9.33203125" style="315"/>
    <col min="14849" max="14849" width="9.5" style="315" bestFit="1" customWidth="1"/>
    <col min="14850" max="14850" width="41.83203125" style="315" customWidth="1"/>
    <col min="14851" max="14851" width="0" style="315" hidden="1" customWidth="1"/>
    <col min="14852" max="14852" width="16.83203125" style="315" customWidth="1"/>
    <col min="14853" max="14853" width="15.83203125" style="315" customWidth="1"/>
    <col min="14854" max="14854" width="17.83203125" style="315" customWidth="1"/>
    <col min="14855" max="14865" width="0" style="315" hidden="1" customWidth="1"/>
    <col min="14866" max="15104" width="9.33203125" style="315"/>
    <col min="15105" max="15105" width="9.5" style="315" bestFit="1" customWidth="1"/>
    <col min="15106" max="15106" width="41.83203125" style="315" customWidth="1"/>
    <col min="15107" max="15107" width="0" style="315" hidden="1" customWidth="1"/>
    <col min="15108" max="15108" width="16.83203125" style="315" customWidth="1"/>
    <col min="15109" max="15109" width="15.83203125" style="315" customWidth="1"/>
    <col min="15110" max="15110" width="17.83203125" style="315" customWidth="1"/>
    <col min="15111" max="15121" width="0" style="315" hidden="1" customWidth="1"/>
    <col min="15122" max="15360" width="9.33203125" style="315"/>
    <col min="15361" max="15361" width="9.5" style="315" bestFit="1" customWidth="1"/>
    <col min="15362" max="15362" width="41.83203125" style="315" customWidth="1"/>
    <col min="15363" max="15363" width="0" style="315" hidden="1" customWidth="1"/>
    <col min="15364" max="15364" width="16.83203125" style="315" customWidth="1"/>
    <col min="15365" max="15365" width="15.83203125" style="315" customWidth="1"/>
    <col min="15366" max="15366" width="17.83203125" style="315" customWidth="1"/>
    <col min="15367" max="15377" width="0" style="315" hidden="1" customWidth="1"/>
    <col min="15378" max="15616" width="9.33203125" style="315"/>
    <col min="15617" max="15617" width="9.5" style="315" bestFit="1" customWidth="1"/>
    <col min="15618" max="15618" width="41.83203125" style="315" customWidth="1"/>
    <col min="15619" max="15619" width="0" style="315" hidden="1" customWidth="1"/>
    <col min="15620" max="15620" width="16.83203125" style="315" customWidth="1"/>
    <col min="15621" max="15621" width="15.83203125" style="315" customWidth="1"/>
    <col min="15622" max="15622" width="17.83203125" style="315" customWidth="1"/>
    <col min="15623" max="15633" width="0" style="315" hidden="1" customWidth="1"/>
    <col min="15634" max="15872" width="9.33203125" style="315"/>
    <col min="15873" max="15873" width="9.5" style="315" bestFit="1" customWidth="1"/>
    <col min="15874" max="15874" width="41.83203125" style="315" customWidth="1"/>
    <col min="15875" max="15875" width="0" style="315" hidden="1" customWidth="1"/>
    <col min="15876" max="15876" width="16.83203125" style="315" customWidth="1"/>
    <col min="15877" max="15877" width="15.83203125" style="315" customWidth="1"/>
    <col min="15878" max="15878" width="17.83203125" style="315" customWidth="1"/>
    <col min="15879" max="15889" width="0" style="315" hidden="1" customWidth="1"/>
    <col min="15890" max="16128" width="9.33203125" style="315"/>
    <col min="16129" max="16129" width="9.5" style="315" bestFit="1" customWidth="1"/>
    <col min="16130" max="16130" width="41.83203125" style="315" customWidth="1"/>
    <col min="16131" max="16131" width="0" style="315" hidden="1" customWidth="1"/>
    <col min="16132" max="16132" width="16.83203125" style="315" customWidth="1"/>
    <col min="16133" max="16133" width="15.83203125" style="315" customWidth="1"/>
    <col min="16134" max="16134" width="17.83203125" style="315" customWidth="1"/>
    <col min="16135" max="16145" width="0" style="315" hidden="1" customWidth="1"/>
    <col min="16146" max="16384" width="9.33203125" style="315"/>
  </cols>
  <sheetData>
    <row r="1" spans="1:16" ht="15.75" customHeight="1" x14ac:dyDescent="0.25">
      <c r="C1" s="421"/>
      <c r="D1" s="421"/>
      <c r="E1" s="59" t="s">
        <v>322</v>
      </c>
    </row>
    <row r="2" spans="1:16" ht="15.75" customHeight="1" x14ac:dyDescent="0.25">
      <c r="C2" s="421"/>
      <c r="D2" s="421"/>
      <c r="E2" s="59" t="s">
        <v>25</v>
      </c>
    </row>
    <row r="3" spans="1:16" ht="15.75" customHeight="1" x14ac:dyDescent="0.25">
      <c r="C3" s="421"/>
      <c r="D3" s="421"/>
      <c r="E3" s="59" t="s">
        <v>299</v>
      </c>
    </row>
    <row r="4" spans="1:16" ht="15.75" customHeight="1" x14ac:dyDescent="0.2">
      <c r="B4" s="422"/>
      <c r="C4" s="422"/>
      <c r="D4" s="422"/>
      <c r="E4" s="62" t="s">
        <v>323</v>
      </c>
    </row>
    <row r="5" spans="1:16" ht="15.75" customHeight="1" x14ac:dyDescent="0.2">
      <c r="B5" s="422"/>
      <c r="C5" s="422"/>
      <c r="D5" s="422"/>
    </row>
    <row r="6" spans="1:16" ht="122.25" customHeight="1" x14ac:dyDescent="0.3">
      <c r="A6" s="320" t="s">
        <v>324</v>
      </c>
      <c r="B6" s="320"/>
      <c r="C6" s="320"/>
      <c r="D6" s="320"/>
      <c r="E6" s="320"/>
      <c r="F6" s="320"/>
    </row>
    <row r="7" spans="1:16" ht="15.75" customHeight="1" x14ac:dyDescent="0.3">
      <c r="A7" s="314"/>
      <c r="B7" s="314"/>
      <c r="C7" s="314"/>
      <c r="D7" s="314"/>
    </row>
    <row r="8" spans="1:16" ht="15.75" customHeight="1" x14ac:dyDescent="0.3">
      <c r="A8" s="314"/>
      <c r="B8" s="314"/>
      <c r="C8" s="314"/>
      <c r="F8" s="423" t="s">
        <v>325</v>
      </c>
    </row>
    <row r="9" spans="1:16" ht="15.75" customHeight="1" x14ac:dyDescent="0.3">
      <c r="A9" s="314"/>
      <c r="B9" s="314"/>
      <c r="C9" s="314"/>
      <c r="F9" s="423"/>
    </row>
    <row r="10" spans="1:16" ht="124.5" customHeight="1" x14ac:dyDescent="0.3">
      <c r="A10" s="320" t="s">
        <v>326</v>
      </c>
      <c r="B10" s="320"/>
      <c r="C10" s="320"/>
      <c r="D10" s="320"/>
      <c r="E10" s="320"/>
      <c r="F10" s="320"/>
    </row>
    <row r="11" spans="1:16" ht="15.75" customHeight="1" x14ac:dyDescent="0.3">
      <c r="A11" s="314"/>
      <c r="B11" s="314"/>
      <c r="C11" s="314"/>
      <c r="D11" s="314"/>
      <c r="E11" s="314"/>
      <c r="F11" s="424" t="s">
        <v>19</v>
      </c>
    </row>
    <row r="12" spans="1:16" ht="15.75" customHeight="1" x14ac:dyDescent="0.25">
      <c r="A12" s="425" t="s">
        <v>208</v>
      </c>
      <c r="B12" s="426" t="s">
        <v>327</v>
      </c>
      <c r="C12" s="427" t="s">
        <v>328</v>
      </c>
      <c r="D12" s="428" t="s">
        <v>23</v>
      </c>
      <c r="E12" s="428" t="s">
        <v>24</v>
      </c>
      <c r="F12" s="428" t="s">
        <v>30</v>
      </c>
    </row>
    <row r="13" spans="1:16" ht="15.75" customHeight="1" x14ac:dyDescent="0.25">
      <c r="A13" s="429" t="s">
        <v>210</v>
      </c>
      <c r="B13" s="430" t="s">
        <v>329</v>
      </c>
      <c r="C13" s="431">
        <v>545200</v>
      </c>
      <c r="D13" s="432">
        <v>0</v>
      </c>
      <c r="E13" s="432">
        <v>0</v>
      </c>
      <c r="F13" s="432">
        <v>0</v>
      </c>
      <c r="G13" s="433">
        <v>92140</v>
      </c>
      <c r="H13" s="433">
        <v>92600</v>
      </c>
      <c r="I13" s="433">
        <v>95115</v>
      </c>
      <c r="K13" s="315">
        <f>D13*1.025</f>
        <v>0</v>
      </c>
      <c r="L13" s="315">
        <f>G13*100.492/100</f>
        <v>92593.328800000003</v>
      </c>
      <c r="M13" s="315">
        <f>H13*102.716/100</f>
        <v>95115.016000000003</v>
      </c>
      <c r="N13" s="315">
        <v>92180</v>
      </c>
      <c r="O13" s="315">
        <v>92630</v>
      </c>
      <c r="P13" s="315">
        <v>95150</v>
      </c>
    </row>
    <row r="14" spans="1:16" ht="15.75" customHeight="1" x14ac:dyDescent="0.25">
      <c r="A14" s="434"/>
      <c r="B14" s="434" t="s">
        <v>330</v>
      </c>
      <c r="C14" s="435">
        <f>SUM(C13:C13)</f>
        <v>545200</v>
      </c>
      <c r="D14" s="436">
        <f>SUM(D13:D13)</f>
        <v>0</v>
      </c>
      <c r="E14" s="436">
        <f>SUM(E13:E13)</f>
        <v>0</v>
      </c>
      <c r="F14" s="436">
        <f>SUM(F13:F13)</f>
        <v>0</v>
      </c>
      <c r="G14" s="433">
        <v>92140</v>
      </c>
      <c r="H14" s="433">
        <v>92600</v>
      </c>
      <c r="I14" s="433">
        <v>95115</v>
      </c>
      <c r="K14" s="315">
        <f>D14*1.025</f>
        <v>0</v>
      </c>
      <c r="L14" s="315">
        <f>G14*100.492/100</f>
        <v>92593.328800000003</v>
      </c>
      <c r="M14" s="315">
        <f>H14*102.716/100</f>
        <v>95115.016000000003</v>
      </c>
      <c r="N14" s="315">
        <v>92180</v>
      </c>
      <c r="O14" s="315">
        <v>92630</v>
      </c>
      <c r="P14" s="315">
        <v>95150</v>
      </c>
    </row>
    <row r="15" spans="1:16" ht="15.75" customHeight="1" x14ac:dyDescent="0.25">
      <c r="G15" s="437">
        <v>2212400</v>
      </c>
      <c r="H15" s="438">
        <v>2223300</v>
      </c>
      <c r="I15" s="439">
        <v>2283700</v>
      </c>
      <c r="N15" s="315">
        <v>2212400</v>
      </c>
      <c r="O15" s="315">
        <v>2223300</v>
      </c>
      <c r="P15" s="315">
        <v>2283700</v>
      </c>
    </row>
    <row r="16" spans="1:16" ht="15.75" customHeight="1" x14ac:dyDescent="0.2">
      <c r="G16" s="440" t="e">
        <f>#REF!-G15</f>
        <v>#REF!</v>
      </c>
      <c r="H16" s="440" t="e">
        <f>#REF!-H15</f>
        <v>#REF!</v>
      </c>
      <c r="I16" s="440" t="e">
        <f>#REF!-I15</f>
        <v>#REF!</v>
      </c>
      <c r="N16" s="315" t="e">
        <f>#REF!-N15</f>
        <v>#REF!</v>
      </c>
      <c r="O16" s="315" t="e">
        <f>#REF!-O15</f>
        <v>#REF!</v>
      </c>
      <c r="P16" s="315" t="e">
        <f>#REF!-P15</f>
        <v>#REF!</v>
      </c>
    </row>
  </sheetData>
  <mergeCells count="4">
    <mergeCell ref="B4:D4"/>
    <mergeCell ref="B5:D5"/>
    <mergeCell ref="A6:F6"/>
    <mergeCell ref="A10:F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defaultColWidth="10.1640625" defaultRowHeight="18.75" x14ac:dyDescent="0.3"/>
  <cols>
    <col min="1" max="1" width="9.5" style="441" customWidth="1"/>
    <col min="2" max="2" width="97.33203125" style="442" customWidth="1"/>
    <col min="3" max="3" width="31.33203125" style="442" customWidth="1"/>
    <col min="4" max="4" width="12.83203125" style="442" customWidth="1"/>
    <col min="5" max="16384" width="10.1640625" style="442"/>
  </cols>
  <sheetData>
    <row r="1" spans="1:4" x14ac:dyDescent="0.3">
      <c r="C1" s="59" t="s">
        <v>331</v>
      </c>
    </row>
    <row r="2" spans="1:4" x14ac:dyDescent="0.3">
      <c r="C2" s="59" t="s">
        <v>25</v>
      </c>
    </row>
    <row r="3" spans="1:4" x14ac:dyDescent="0.3">
      <c r="C3" s="59" t="s">
        <v>299</v>
      </c>
    </row>
    <row r="4" spans="1:4" x14ac:dyDescent="0.3">
      <c r="A4" s="443"/>
      <c r="B4" s="443"/>
      <c r="C4" s="62" t="s">
        <v>310</v>
      </c>
    </row>
    <row r="5" spans="1:4" x14ac:dyDescent="0.3">
      <c r="A5" s="443"/>
      <c r="B5" s="443"/>
      <c r="C5" s="62"/>
    </row>
    <row r="6" spans="1:4" x14ac:dyDescent="0.3">
      <c r="A6" s="444" t="s">
        <v>332</v>
      </c>
      <c r="B6" s="444"/>
      <c r="C6" s="444"/>
    </row>
    <row r="7" spans="1:4" x14ac:dyDescent="0.3">
      <c r="A7" s="445"/>
      <c r="B7" s="445"/>
      <c r="C7" s="446" t="s">
        <v>19</v>
      </c>
    </row>
    <row r="8" spans="1:4" s="449" customFormat="1" ht="37.5" x14ac:dyDescent="0.2">
      <c r="A8" s="447" t="s">
        <v>333</v>
      </c>
      <c r="B8" s="448" t="s">
        <v>0</v>
      </c>
      <c r="C8" s="447" t="s">
        <v>334</v>
      </c>
      <c r="D8" s="441"/>
    </row>
    <row r="9" spans="1:4" s="451" customFormat="1" x14ac:dyDescent="0.3">
      <c r="A9" s="450">
        <v>1</v>
      </c>
      <c r="B9" s="450">
        <v>2</v>
      </c>
      <c r="C9" s="448">
        <v>3</v>
      </c>
      <c r="D9" s="441"/>
    </row>
    <row r="10" spans="1:4" ht="37.5" x14ac:dyDescent="0.3">
      <c r="A10" s="452">
        <v>1</v>
      </c>
      <c r="B10" s="453" t="s">
        <v>335</v>
      </c>
      <c r="C10" s="454">
        <v>1798.8</v>
      </c>
      <c r="D10" s="441"/>
    </row>
    <row r="11" spans="1:4" ht="56.25" x14ac:dyDescent="0.3">
      <c r="A11" s="455" t="s">
        <v>336</v>
      </c>
      <c r="B11" s="456" t="s">
        <v>337</v>
      </c>
      <c r="C11" s="457">
        <v>1336.5</v>
      </c>
      <c r="D11" s="441"/>
    </row>
    <row r="12" spans="1:4" ht="56.25" x14ac:dyDescent="0.3">
      <c r="A12" s="455" t="s">
        <v>338</v>
      </c>
      <c r="B12" s="458" t="s">
        <v>339</v>
      </c>
      <c r="C12" s="457"/>
      <c r="D12" s="441"/>
    </row>
    <row r="13" spans="1:4" ht="37.5" x14ac:dyDescent="0.3">
      <c r="A13" s="455" t="s">
        <v>340</v>
      </c>
      <c r="B13" s="458" t="s">
        <v>341</v>
      </c>
      <c r="C13" s="457"/>
      <c r="D13" s="441"/>
    </row>
    <row r="14" spans="1:4" x14ac:dyDescent="0.3">
      <c r="A14" s="459" t="s">
        <v>342</v>
      </c>
      <c r="B14" s="458" t="s">
        <v>343</v>
      </c>
      <c r="C14" s="457"/>
      <c r="D14" s="441"/>
    </row>
    <row r="15" spans="1:4" x14ac:dyDescent="0.3">
      <c r="A15" s="459"/>
      <c r="B15" s="458" t="s">
        <v>344</v>
      </c>
      <c r="C15" s="457"/>
      <c r="D15" s="441"/>
    </row>
    <row r="16" spans="1:4" x14ac:dyDescent="0.3">
      <c r="A16" s="459"/>
      <c r="B16" s="458" t="s">
        <v>345</v>
      </c>
      <c r="C16" s="457"/>
      <c r="D16" s="441"/>
    </row>
    <row r="17" spans="1:10" x14ac:dyDescent="0.3">
      <c r="A17" s="459" t="s">
        <v>346</v>
      </c>
      <c r="B17" s="458" t="s">
        <v>347</v>
      </c>
      <c r="C17" s="457"/>
      <c r="D17" s="441"/>
    </row>
    <row r="18" spans="1:10" x14ac:dyDescent="0.3">
      <c r="A18" s="459"/>
      <c r="B18" s="458" t="s">
        <v>344</v>
      </c>
      <c r="C18" s="457"/>
      <c r="D18" s="441"/>
    </row>
    <row r="19" spans="1:10" x14ac:dyDescent="0.3">
      <c r="A19" s="459"/>
      <c r="B19" s="458" t="s">
        <v>348</v>
      </c>
      <c r="C19" s="457"/>
      <c r="D19" s="441"/>
    </row>
    <row r="20" spans="1:10" x14ac:dyDescent="0.3">
      <c r="A20" s="459"/>
      <c r="B20" s="458" t="s">
        <v>349</v>
      </c>
      <c r="C20" s="460"/>
      <c r="D20" s="441"/>
    </row>
    <row r="21" spans="1:10" ht="37.5" x14ac:dyDescent="0.3">
      <c r="A21" s="455" t="s">
        <v>350</v>
      </c>
      <c r="B21" s="458" t="s">
        <v>351</v>
      </c>
      <c r="C21" s="457"/>
      <c r="D21" s="441"/>
    </row>
    <row r="22" spans="1:10" s="462" customFormat="1" ht="56.25" x14ac:dyDescent="0.3">
      <c r="A22" s="455" t="s">
        <v>352</v>
      </c>
      <c r="B22" s="458" t="s">
        <v>353</v>
      </c>
      <c r="C22" s="460">
        <v>462.3</v>
      </c>
      <c r="D22" s="461"/>
    </row>
    <row r="23" spans="1:10" x14ac:dyDescent="0.3">
      <c r="A23" s="455"/>
      <c r="B23" s="458" t="s">
        <v>354</v>
      </c>
      <c r="C23" s="463"/>
      <c r="D23" s="464"/>
      <c r="E23" s="465"/>
      <c r="F23" s="465"/>
      <c r="G23" s="465"/>
      <c r="H23" s="465"/>
      <c r="I23" s="465"/>
      <c r="J23" s="465"/>
    </row>
    <row r="24" spans="1:10" x14ac:dyDescent="0.3">
      <c r="A24" s="455"/>
      <c r="B24" s="458" t="s">
        <v>355</v>
      </c>
      <c r="C24" s="466"/>
      <c r="D24" s="465"/>
      <c r="E24" s="465"/>
      <c r="F24" s="465"/>
      <c r="G24" s="465"/>
      <c r="H24" s="465"/>
      <c r="I24" s="465"/>
      <c r="J24" s="465"/>
    </row>
    <row r="25" spans="1:10" x14ac:dyDescent="0.3">
      <c r="A25" s="455"/>
      <c r="B25" s="458" t="s">
        <v>356</v>
      </c>
      <c r="C25" s="467"/>
      <c r="D25" s="465"/>
      <c r="E25" s="465"/>
      <c r="F25" s="465"/>
      <c r="G25" s="465"/>
      <c r="H25" s="465"/>
      <c r="I25" s="465"/>
      <c r="J25" s="465"/>
    </row>
    <row r="26" spans="1:10" s="471" customFormat="1" x14ac:dyDescent="0.3">
      <c r="A26" s="452" t="s">
        <v>357</v>
      </c>
      <c r="B26" s="468" t="s">
        <v>358</v>
      </c>
      <c r="C26" s="469">
        <v>4.9000000000000004</v>
      </c>
      <c r="D26" s="470"/>
      <c r="E26" s="470"/>
      <c r="F26" s="470"/>
      <c r="G26" s="470"/>
      <c r="H26" s="470"/>
      <c r="I26" s="470"/>
      <c r="J26" s="470"/>
    </row>
    <row r="27" spans="1:10" ht="56.25" x14ac:dyDescent="0.3">
      <c r="A27" s="455" t="s">
        <v>359</v>
      </c>
      <c r="B27" s="458" t="s">
        <v>360</v>
      </c>
      <c r="C27" s="472">
        <v>3</v>
      </c>
      <c r="D27" s="465"/>
      <c r="E27" s="465"/>
      <c r="F27" s="465"/>
      <c r="G27" s="465"/>
      <c r="H27" s="465"/>
      <c r="I27" s="465"/>
      <c r="J27" s="465"/>
    </row>
    <row r="28" spans="1:10" ht="56.25" x14ac:dyDescent="0.3">
      <c r="A28" s="455" t="s">
        <v>361</v>
      </c>
      <c r="B28" s="458" t="s">
        <v>362</v>
      </c>
      <c r="C28" s="472"/>
      <c r="D28" s="465"/>
      <c r="E28" s="465"/>
      <c r="F28" s="465"/>
      <c r="G28" s="465"/>
      <c r="H28" s="465"/>
      <c r="I28" s="465"/>
      <c r="J28" s="465"/>
    </row>
    <row r="29" spans="1:10" ht="37.5" x14ac:dyDescent="0.3">
      <c r="A29" s="455" t="s">
        <v>363</v>
      </c>
      <c r="B29" s="458" t="s">
        <v>364</v>
      </c>
      <c r="C29" s="472"/>
      <c r="D29" s="465"/>
      <c r="E29" s="465"/>
      <c r="F29" s="465"/>
      <c r="G29" s="465"/>
      <c r="H29" s="465"/>
      <c r="I29" s="465"/>
      <c r="J29" s="465"/>
    </row>
    <row r="30" spans="1:10" x14ac:dyDescent="0.3">
      <c r="A30" s="459" t="s">
        <v>365</v>
      </c>
      <c r="B30" s="458" t="s">
        <v>343</v>
      </c>
      <c r="C30" s="472"/>
      <c r="D30" s="465"/>
      <c r="E30" s="465"/>
      <c r="F30" s="465"/>
      <c r="G30" s="465"/>
      <c r="H30" s="465"/>
      <c r="I30" s="465"/>
      <c r="J30" s="465"/>
    </row>
    <row r="31" spans="1:10" x14ac:dyDescent="0.3">
      <c r="A31" s="459"/>
      <c r="B31" s="458" t="s">
        <v>344</v>
      </c>
      <c r="C31" s="472"/>
      <c r="D31" s="465"/>
      <c r="E31" s="465"/>
      <c r="F31" s="465"/>
      <c r="G31" s="465"/>
      <c r="H31" s="465"/>
      <c r="I31" s="465"/>
      <c r="J31" s="465"/>
    </row>
    <row r="32" spans="1:10" x14ac:dyDescent="0.3">
      <c r="A32" s="459"/>
      <c r="B32" s="458" t="s">
        <v>345</v>
      </c>
      <c r="C32" s="472"/>
      <c r="D32" s="465"/>
      <c r="E32" s="465"/>
      <c r="F32" s="465"/>
      <c r="G32" s="465"/>
      <c r="H32" s="465"/>
      <c r="I32" s="465"/>
      <c r="J32" s="465"/>
    </row>
    <row r="33" spans="1:10" x14ac:dyDescent="0.3">
      <c r="A33" s="459" t="s">
        <v>366</v>
      </c>
      <c r="B33" s="458" t="s">
        <v>347</v>
      </c>
      <c r="C33" s="472"/>
      <c r="D33" s="465"/>
      <c r="E33" s="465"/>
      <c r="F33" s="465"/>
      <c r="G33" s="465"/>
      <c r="H33" s="465"/>
      <c r="I33" s="465"/>
      <c r="J33" s="465"/>
    </row>
    <row r="34" spans="1:10" x14ac:dyDescent="0.3">
      <c r="A34" s="459"/>
      <c r="B34" s="458" t="s">
        <v>344</v>
      </c>
      <c r="C34" s="472"/>
      <c r="D34" s="465"/>
      <c r="E34" s="465"/>
      <c r="F34" s="465"/>
      <c r="G34" s="465"/>
      <c r="H34" s="465"/>
      <c r="I34" s="465"/>
      <c r="J34" s="465"/>
    </row>
    <row r="35" spans="1:10" x14ac:dyDescent="0.3">
      <c r="A35" s="459"/>
      <c r="B35" s="458" t="s">
        <v>348</v>
      </c>
      <c r="C35" s="473"/>
    </row>
    <row r="36" spans="1:10" x14ac:dyDescent="0.3">
      <c r="A36" s="459"/>
      <c r="B36" s="458" t="s">
        <v>349</v>
      </c>
      <c r="C36" s="473"/>
    </row>
    <row r="37" spans="1:10" ht="37.5" x14ac:dyDescent="0.3">
      <c r="A37" s="455" t="s">
        <v>367</v>
      </c>
      <c r="B37" s="474" t="s">
        <v>351</v>
      </c>
      <c r="C37" s="473"/>
    </row>
    <row r="38" spans="1:10" ht="56.25" x14ac:dyDescent="0.3">
      <c r="A38" s="455" t="s">
        <v>368</v>
      </c>
      <c r="B38" s="474" t="s">
        <v>369</v>
      </c>
      <c r="C38" s="473">
        <v>1.9</v>
      </c>
    </row>
    <row r="39" spans="1:10" x14ac:dyDescent="0.3">
      <c r="A39" s="455"/>
      <c r="B39" s="474" t="s">
        <v>354</v>
      </c>
      <c r="C39" s="473"/>
    </row>
    <row r="40" spans="1:10" x14ac:dyDescent="0.3">
      <c r="A40" s="455"/>
      <c r="B40" s="474" t="s">
        <v>355</v>
      </c>
      <c r="C40" s="473">
        <v>1.9</v>
      </c>
    </row>
    <row r="41" spans="1:10" x14ac:dyDescent="0.3">
      <c r="A41" s="455"/>
      <c r="B41" s="474" t="s">
        <v>356</v>
      </c>
      <c r="C41" s="473"/>
    </row>
    <row r="42" spans="1:10" s="471" customFormat="1" ht="37.5" x14ac:dyDescent="0.3">
      <c r="A42" s="475">
        <v>3</v>
      </c>
      <c r="B42" s="468" t="s">
        <v>370</v>
      </c>
      <c r="C42" s="476">
        <v>300</v>
      </c>
    </row>
  </sheetData>
  <mergeCells count="1"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"/>
  <cols>
    <col min="1" max="1" width="10.1640625" style="299" customWidth="1"/>
    <col min="2" max="2" width="19.1640625" style="299" customWidth="1"/>
    <col min="3" max="3" width="64.1640625" style="299" customWidth="1"/>
    <col min="4" max="16384" width="9.33203125" style="299"/>
  </cols>
  <sheetData>
    <row r="1" spans="1:3" ht="15.75" x14ac:dyDescent="0.2">
      <c r="C1" s="298" t="s">
        <v>206</v>
      </c>
    </row>
    <row r="2" spans="1:3" ht="15.75" x14ac:dyDescent="0.2">
      <c r="C2" s="298" t="s">
        <v>25</v>
      </c>
    </row>
    <row r="3" spans="1:3" ht="15.75" x14ac:dyDescent="0.2">
      <c r="C3" s="298" t="s">
        <v>301</v>
      </c>
    </row>
    <row r="4" spans="1:3" ht="15.75" x14ac:dyDescent="0.2">
      <c r="C4" s="298" t="s">
        <v>304</v>
      </c>
    </row>
    <row r="5" spans="1:3" ht="15.75" x14ac:dyDescent="0.2">
      <c r="A5" s="300"/>
    </row>
    <row r="6" spans="1:3" ht="34.5" customHeight="1" x14ac:dyDescent="0.2">
      <c r="A6" s="319" t="s">
        <v>207</v>
      </c>
      <c r="B6" s="319"/>
      <c r="C6" s="319"/>
    </row>
    <row r="7" spans="1:3" ht="16.5" thickBot="1" x14ac:dyDescent="0.25">
      <c r="A7" s="302"/>
    </row>
    <row r="8" spans="1:3" ht="16.5" thickBot="1" x14ac:dyDescent="0.25">
      <c r="A8" s="303" t="s">
        <v>208</v>
      </c>
      <c r="B8" s="304" t="s">
        <v>209</v>
      </c>
      <c r="C8" s="304" t="s">
        <v>136</v>
      </c>
    </row>
    <row r="9" spans="1:3" ht="16.5" thickBot="1" x14ac:dyDescent="0.25">
      <c r="A9" s="305" t="s">
        <v>210</v>
      </c>
      <c r="B9" s="306">
        <v>121</v>
      </c>
      <c r="C9" s="307" t="s">
        <v>295</v>
      </c>
    </row>
    <row r="10" spans="1:3" ht="15.75" x14ac:dyDescent="0.2">
      <c r="A10" s="297"/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RowHeight="15" x14ac:dyDescent="0.2"/>
  <cols>
    <col min="1" max="1" width="10.1640625" style="299" customWidth="1"/>
    <col min="2" max="2" width="28.5" style="299" customWidth="1"/>
    <col min="3" max="3" width="72" style="299" customWidth="1"/>
    <col min="4" max="16384" width="9.33203125" style="299"/>
  </cols>
  <sheetData>
    <row r="1" spans="1:3" ht="15.75" x14ac:dyDescent="0.2">
      <c r="C1" s="298" t="s">
        <v>211</v>
      </c>
    </row>
    <row r="2" spans="1:3" ht="15.75" x14ac:dyDescent="0.2">
      <c r="C2" s="298" t="s">
        <v>25</v>
      </c>
    </row>
    <row r="3" spans="1:3" ht="15.75" x14ac:dyDescent="0.2">
      <c r="C3" s="298" t="s">
        <v>301</v>
      </c>
    </row>
    <row r="4" spans="1:3" ht="15.75" x14ac:dyDescent="0.2">
      <c r="C4" s="298" t="s">
        <v>304</v>
      </c>
    </row>
    <row r="5" spans="1:3" ht="15.75" x14ac:dyDescent="0.2">
      <c r="C5" s="298"/>
    </row>
    <row r="6" spans="1:3" ht="31.5" customHeight="1" x14ac:dyDescent="0.2">
      <c r="A6" s="319" t="s">
        <v>305</v>
      </c>
      <c r="B6" s="319"/>
      <c r="C6" s="319"/>
    </row>
    <row r="7" spans="1:3" ht="16.5" thickBot="1" x14ac:dyDescent="0.25">
      <c r="A7" s="301"/>
    </row>
    <row r="8" spans="1:3" ht="16.5" thickBot="1" x14ac:dyDescent="0.25">
      <c r="A8" s="303" t="s">
        <v>212</v>
      </c>
      <c r="B8" s="304" t="s">
        <v>213</v>
      </c>
      <c r="C8" s="308" t="s">
        <v>295</v>
      </c>
    </row>
    <row r="9" spans="1:3" ht="79.5" thickBot="1" x14ac:dyDescent="0.25">
      <c r="A9" s="305">
        <v>121</v>
      </c>
      <c r="B9" s="306" t="s">
        <v>214</v>
      </c>
      <c r="C9" s="307" t="s">
        <v>215</v>
      </c>
    </row>
    <row r="10" spans="1:3" ht="79.5" thickBot="1" x14ac:dyDescent="0.25">
      <c r="A10" s="305">
        <v>121</v>
      </c>
      <c r="B10" s="306" t="s">
        <v>216</v>
      </c>
      <c r="C10" s="307" t="s">
        <v>217</v>
      </c>
    </row>
    <row r="11" spans="1:3" ht="95.25" thickBot="1" x14ac:dyDescent="0.25">
      <c r="A11" s="305">
        <v>121</v>
      </c>
      <c r="B11" s="306" t="s">
        <v>218</v>
      </c>
      <c r="C11" s="307" t="s">
        <v>219</v>
      </c>
    </row>
    <row r="12" spans="1:3" ht="32.25" thickBot="1" x14ac:dyDescent="0.25">
      <c r="A12" s="305">
        <v>121</v>
      </c>
      <c r="B12" s="306" t="s">
        <v>220</v>
      </c>
      <c r="C12" s="307" t="s">
        <v>221</v>
      </c>
    </row>
    <row r="13" spans="1:3" ht="95.25" thickBot="1" x14ac:dyDescent="0.25">
      <c r="A13" s="305">
        <v>121</v>
      </c>
      <c r="B13" s="306" t="s">
        <v>222</v>
      </c>
      <c r="C13" s="307" t="s">
        <v>223</v>
      </c>
    </row>
    <row r="14" spans="1:3" ht="95.25" thickBot="1" x14ac:dyDescent="0.25">
      <c r="A14" s="305">
        <v>121</v>
      </c>
      <c r="B14" s="306" t="s">
        <v>224</v>
      </c>
      <c r="C14" s="307" t="s">
        <v>225</v>
      </c>
    </row>
    <row r="15" spans="1:3" ht="95.25" thickBot="1" x14ac:dyDescent="0.25">
      <c r="A15" s="305">
        <v>121</v>
      </c>
      <c r="B15" s="306" t="s">
        <v>226</v>
      </c>
      <c r="C15" s="307" t="s">
        <v>227</v>
      </c>
    </row>
    <row r="16" spans="1:3" ht="63.75" thickBot="1" x14ac:dyDescent="0.25">
      <c r="A16" s="305">
        <v>121</v>
      </c>
      <c r="B16" s="306" t="s">
        <v>228</v>
      </c>
      <c r="C16" s="307" t="s">
        <v>229</v>
      </c>
    </row>
    <row r="17" spans="1:3" ht="111" thickBot="1" x14ac:dyDescent="0.25">
      <c r="A17" s="305">
        <v>121</v>
      </c>
      <c r="B17" s="306" t="s">
        <v>230</v>
      </c>
      <c r="C17" s="307" t="s">
        <v>231</v>
      </c>
    </row>
    <row r="18" spans="1:3" ht="32.25" thickBot="1" x14ac:dyDescent="0.25">
      <c r="A18" s="305">
        <v>121</v>
      </c>
      <c r="B18" s="306" t="s">
        <v>232</v>
      </c>
      <c r="C18" s="307" t="s">
        <v>233</v>
      </c>
    </row>
    <row r="19" spans="1:3" ht="32.25" thickBot="1" x14ac:dyDescent="0.25">
      <c r="A19" s="305">
        <v>121</v>
      </c>
      <c r="B19" s="306" t="s">
        <v>234</v>
      </c>
      <c r="C19" s="307" t="s">
        <v>235</v>
      </c>
    </row>
    <row r="20" spans="1:3" ht="48" thickBot="1" x14ac:dyDescent="0.25">
      <c r="A20" s="305">
        <v>121</v>
      </c>
      <c r="B20" s="306" t="s">
        <v>236</v>
      </c>
      <c r="C20" s="307" t="s">
        <v>237</v>
      </c>
    </row>
    <row r="21" spans="1:3" ht="32.25" thickBot="1" x14ac:dyDescent="0.25">
      <c r="A21" s="305">
        <v>121</v>
      </c>
      <c r="B21" s="306" t="s">
        <v>238</v>
      </c>
      <c r="C21" s="307" t="s">
        <v>239</v>
      </c>
    </row>
    <row r="22" spans="1:3" ht="63.75" thickBot="1" x14ac:dyDescent="0.25">
      <c r="A22" s="305">
        <v>121</v>
      </c>
      <c r="B22" s="306" t="s">
        <v>240</v>
      </c>
      <c r="C22" s="307" t="s">
        <v>241</v>
      </c>
    </row>
    <row r="23" spans="1:3" ht="16.5" thickBot="1" x14ac:dyDescent="0.25">
      <c r="A23" s="305">
        <v>121</v>
      </c>
      <c r="B23" s="306" t="s">
        <v>242</v>
      </c>
      <c r="C23" s="307" t="s">
        <v>243</v>
      </c>
    </row>
    <row r="24" spans="1:3" ht="48" thickBot="1" x14ac:dyDescent="0.25">
      <c r="A24" s="305">
        <v>121</v>
      </c>
      <c r="B24" s="306" t="s">
        <v>244</v>
      </c>
      <c r="C24" s="307" t="s">
        <v>119</v>
      </c>
    </row>
    <row r="25" spans="1:3" ht="32.25" thickBot="1" x14ac:dyDescent="0.25">
      <c r="A25" s="305">
        <v>121</v>
      </c>
      <c r="B25" s="306" t="s">
        <v>245</v>
      </c>
      <c r="C25" s="307" t="s">
        <v>246</v>
      </c>
    </row>
    <row r="26" spans="1:3" ht="48" thickBot="1" x14ac:dyDescent="0.25">
      <c r="A26" s="305">
        <v>121</v>
      </c>
      <c r="B26" s="306" t="s">
        <v>247</v>
      </c>
      <c r="C26" s="307" t="s">
        <v>248</v>
      </c>
    </row>
    <row r="27" spans="1:3" ht="16.5" thickBot="1" x14ac:dyDescent="0.25">
      <c r="A27" s="305">
        <v>121</v>
      </c>
      <c r="B27" s="306" t="s">
        <v>249</v>
      </c>
      <c r="C27" s="307" t="s">
        <v>250</v>
      </c>
    </row>
    <row r="28" spans="1:3" ht="48" thickBot="1" x14ac:dyDescent="0.25">
      <c r="A28" s="305">
        <v>121</v>
      </c>
      <c r="B28" s="306" t="s">
        <v>251</v>
      </c>
      <c r="C28" s="307" t="s">
        <v>124</v>
      </c>
    </row>
    <row r="29" spans="1:3" ht="32.25" thickBot="1" x14ac:dyDescent="0.25">
      <c r="A29" s="305">
        <v>121</v>
      </c>
      <c r="B29" s="306" t="s">
        <v>252</v>
      </c>
      <c r="C29" s="307" t="s">
        <v>253</v>
      </c>
    </row>
    <row r="30" spans="1:3" ht="79.5" thickBot="1" x14ac:dyDescent="0.25">
      <c r="A30" s="305">
        <v>121</v>
      </c>
      <c r="B30" s="306" t="s">
        <v>254</v>
      </c>
      <c r="C30" s="307" t="s">
        <v>255</v>
      </c>
    </row>
    <row r="31" spans="1:3" ht="63.75" thickBot="1" x14ac:dyDescent="0.25">
      <c r="A31" s="305">
        <v>121</v>
      </c>
      <c r="B31" s="306" t="s">
        <v>256</v>
      </c>
      <c r="C31" s="307" t="s">
        <v>257</v>
      </c>
    </row>
    <row r="32" spans="1:3" ht="32.25" thickBot="1" x14ac:dyDescent="0.25">
      <c r="A32" s="305">
        <v>121</v>
      </c>
      <c r="B32" s="306" t="s">
        <v>258</v>
      </c>
      <c r="C32" s="307" t="s">
        <v>259</v>
      </c>
    </row>
    <row r="33" spans="1:3" ht="32.25" thickBot="1" x14ac:dyDescent="0.25">
      <c r="A33" s="305">
        <v>121</v>
      </c>
      <c r="B33" s="306" t="s">
        <v>260</v>
      </c>
      <c r="C33" s="307" t="s">
        <v>261</v>
      </c>
    </row>
    <row r="34" spans="1:3" ht="32.25" thickBot="1" x14ac:dyDescent="0.25">
      <c r="A34" s="305">
        <v>121</v>
      </c>
      <c r="B34" s="306" t="s">
        <v>262</v>
      </c>
      <c r="C34" s="307" t="s">
        <v>263</v>
      </c>
    </row>
    <row r="35" spans="1:3" ht="95.25" thickBot="1" x14ac:dyDescent="0.25">
      <c r="A35" s="305">
        <v>121</v>
      </c>
      <c r="B35" s="306" t="s">
        <v>264</v>
      </c>
      <c r="C35" s="307" t="s">
        <v>265</v>
      </c>
    </row>
    <row r="36" spans="1:3" ht="15.75" x14ac:dyDescent="0.2">
      <c r="A36" s="310"/>
    </row>
  </sheetData>
  <mergeCells count="1">
    <mergeCell ref="A6:C6"/>
  </mergeCells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"/>
  <cols>
    <col min="1" max="1" width="10.33203125" style="299" customWidth="1"/>
    <col min="2" max="2" width="35.1640625" style="299" customWidth="1"/>
    <col min="3" max="3" width="53.33203125" style="299" customWidth="1"/>
    <col min="4" max="16384" width="9.33203125" style="299"/>
  </cols>
  <sheetData>
    <row r="1" spans="1:3" ht="15.75" x14ac:dyDescent="0.2">
      <c r="C1" s="298" t="s">
        <v>266</v>
      </c>
    </row>
    <row r="2" spans="1:3" ht="15.75" x14ac:dyDescent="0.2">
      <c r="C2" s="298" t="s">
        <v>25</v>
      </c>
    </row>
    <row r="3" spans="1:3" ht="15.75" x14ac:dyDescent="0.2">
      <c r="C3" s="298" t="s">
        <v>301</v>
      </c>
    </row>
    <row r="4" spans="1:3" ht="15.75" x14ac:dyDescent="0.2">
      <c r="C4" s="298" t="s">
        <v>304</v>
      </c>
    </row>
    <row r="5" spans="1:3" ht="15.75" x14ac:dyDescent="0.2">
      <c r="A5" s="309"/>
    </row>
    <row r="6" spans="1:3" ht="54" customHeight="1" x14ac:dyDescent="0.2">
      <c r="A6" s="319" t="s">
        <v>303</v>
      </c>
      <c r="B6" s="319"/>
      <c r="C6" s="319"/>
    </row>
    <row r="7" spans="1:3" ht="16.5" thickBot="1" x14ac:dyDescent="0.25">
      <c r="A7" s="300"/>
    </row>
    <row r="8" spans="1:3" ht="32.25" thickBot="1" x14ac:dyDescent="0.25">
      <c r="A8" s="311" t="s">
        <v>209</v>
      </c>
      <c r="B8" s="308" t="s">
        <v>267</v>
      </c>
      <c r="C8" s="308" t="s">
        <v>136</v>
      </c>
    </row>
    <row r="9" spans="1:3" ht="16.5" thickBot="1" x14ac:dyDescent="0.25">
      <c r="A9" s="305">
        <v>126</v>
      </c>
      <c r="B9" s="306"/>
      <c r="C9" s="307" t="s">
        <v>295</v>
      </c>
    </row>
    <row r="10" spans="1:3" ht="32.25" thickBot="1" x14ac:dyDescent="0.25">
      <c r="A10" s="305">
        <v>0</v>
      </c>
      <c r="B10" s="306" t="s">
        <v>268</v>
      </c>
      <c r="C10" s="307" t="s">
        <v>269</v>
      </c>
    </row>
    <row r="11" spans="1:3" ht="32.25" thickBot="1" x14ac:dyDescent="0.25">
      <c r="A11" s="305">
        <v>0</v>
      </c>
      <c r="B11" s="306" t="s">
        <v>270</v>
      </c>
      <c r="C11" s="307" t="s">
        <v>31</v>
      </c>
    </row>
    <row r="12" spans="1:3" ht="32.25" thickBot="1" x14ac:dyDescent="0.25">
      <c r="A12" s="305">
        <v>0</v>
      </c>
      <c r="B12" s="306" t="s">
        <v>271</v>
      </c>
      <c r="C12" s="307" t="s">
        <v>32</v>
      </c>
    </row>
    <row r="13" spans="1:3" ht="15.75" x14ac:dyDescent="0.2">
      <c r="A13" s="310"/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zoomScale="80" zoomScaleNormal="80" workbookViewId="0"/>
  </sheetViews>
  <sheetFormatPr defaultRowHeight="15.75" x14ac:dyDescent="0.2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33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301</v>
      </c>
    </row>
    <row r="4" spans="1:5" x14ac:dyDescent="0.2">
      <c r="C4" s="23"/>
      <c r="D4" s="23"/>
      <c r="E4" s="23" t="s">
        <v>302</v>
      </c>
    </row>
    <row r="6" spans="1:5" ht="39.75" customHeight="1" x14ac:dyDescent="0.3">
      <c r="A6" s="320" t="s">
        <v>34</v>
      </c>
      <c r="B6" s="320"/>
      <c r="C6" s="320"/>
      <c r="D6" s="320"/>
      <c r="E6" s="320"/>
    </row>
    <row r="8" spans="1:5" ht="48" customHeight="1" x14ac:dyDescent="0.2">
      <c r="A8" s="321" t="s">
        <v>35</v>
      </c>
      <c r="B8" s="322" t="s">
        <v>36</v>
      </c>
      <c r="C8" s="26" t="s">
        <v>23</v>
      </c>
      <c r="D8" s="26" t="s">
        <v>24</v>
      </c>
      <c r="E8" s="26" t="s">
        <v>30</v>
      </c>
    </row>
    <row r="9" spans="1:5" ht="16.5" hidden="1" customHeight="1" x14ac:dyDescent="0.2">
      <c r="A9" s="321"/>
      <c r="B9" s="322"/>
      <c r="C9" s="26" t="s">
        <v>37</v>
      </c>
      <c r="D9" s="26" t="s">
        <v>37</v>
      </c>
      <c r="E9" s="26" t="s">
        <v>37</v>
      </c>
    </row>
    <row r="10" spans="1:5" s="30" customFormat="1" ht="31.5" x14ac:dyDescent="0.25">
      <c r="A10" s="27" t="s">
        <v>38</v>
      </c>
      <c r="B10" s="28" t="s">
        <v>39</v>
      </c>
      <c r="C10" s="29">
        <f>C11+C50</f>
        <v>3451700</v>
      </c>
      <c r="D10" s="29">
        <f>D11+D50</f>
        <v>3314800</v>
      </c>
      <c r="E10" s="29">
        <f>E11+E50</f>
        <v>3327000</v>
      </c>
    </row>
    <row r="11" spans="1:5" s="30" customFormat="1" x14ac:dyDescent="0.25">
      <c r="A11" s="27" t="s">
        <v>40</v>
      </c>
      <c r="B11" s="28" t="s">
        <v>41</v>
      </c>
      <c r="C11" s="29">
        <f>C12+C18+C28+C39</f>
        <v>925000</v>
      </c>
      <c r="D11" s="29">
        <f>D12+D18+D28+D39</f>
        <v>937000</v>
      </c>
      <c r="E11" s="29">
        <f>E12+E18+E28+E39</f>
        <v>954000</v>
      </c>
    </row>
    <row r="12" spans="1:5" s="30" customFormat="1" x14ac:dyDescent="0.25">
      <c r="A12" s="31" t="s">
        <v>42</v>
      </c>
      <c r="B12" s="32" t="s">
        <v>43</v>
      </c>
      <c r="C12" s="33">
        <f>C13</f>
        <v>150000</v>
      </c>
      <c r="D12" s="33">
        <f>D13</f>
        <v>152000</v>
      </c>
      <c r="E12" s="33">
        <f>E13</f>
        <v>157000</v>
      </c>
    </row>
    <row r="13" spans="1:5" s="30" customFormat="1" x14ac:dyDescent="0.25">
      <c r="A13" s="34" t="s">
        <v>44</v>
      </c>
      <c r="B13" s="35" t="s">
        <v>45</v>
      </c>
      <c r="C13" s="36">
        <f>C14+C16</f>
        <v>150000</v>
      </c>
      <c r="D13" s="36">
        <f>D14+D16</f>
        <v>152000</v>
      </c>
      <c r="E13" s="36">
        <f>E14+E16</f>
        <v>157000</v>
      </c>
    </row>
    <row r="14" spans="1:5" s="30" customFormat="1" ht="63" x14ac:dyDescent="0.25">
      <c r="A14" s="37" t="s">
        <v>46</v>
      </c>
      <c r="B14" s="38" t="s">
        <v>47</v>
      </c>
      <c r="C14" s="39">
        <f>C15</f>
        <v>148000</v>
      </c>
      <c r="D14" s="39">
        <f>D15</f>
        <v>150000</v>
      </c>
      <c r="E14" s="39">
        <f>E15</f>
        <v>155000</v>
      </c>
    </row>
    <row r="15" spans="1:5" s="30" customFormat="1" ht="63" x14ac:dyDescent="0.25">
      <c r="A15" s="40" t="s">
        <v>48</v>
      </c>
      <c r="B15" s="41" t="s">
        <v>47</v>
      </c>
      <c r="C15" s="42">
        <v>148000</v>
      </c>
      <c r="D15" s="42">
        <v>150000</v>
      </c>
      <c r="E15" s="42">
        <v>155000</v>
      </c>
    </row>
    <row r="16" spans="1:5" ht="31.5" x14ac:dyDescent="0.25">
      <c r="A16" s="37" t="s">
        <v>49</v>
      </c>
      <c r="B16" s="38" t="s">
        <v>50</v>
      </c>
      <c r="C16" s="39">
        <f>C17</f>
        <v>2000</v>
      </c>
      <c r="D16" s="39">
        <f>D17</f>
        <v>2000</v>
      </c>
      <c r="E16" s="39">
        <f>E17</f>
        <v>2000</v>
      </c>
    </row>
    <row r="17" spans="1:5" ht="31.5" x14ac:dyDescent="0.25">
      <c r="A17" s="40" t="s">
        <v>51</v>
      </c>
      <c r="B17" s="43" t="s">
        <v>50</v>
      </c>
      <c r="C17" s="42">
        <v>2000</v>
      </c>
      <c r="D17" s="42">
        <v>2000</v>
      </c>
      <c r="E17" s="42">
        <v>2000</v>
      </c>
    </row>
    <row r="18" spans="1:5" ht="31.5" x14ac:dyDescent="0.25">
      <c r="A18" s="31" t="s">
        <v>52</v>
      </c>
      <c r="B18" s="32" t="s">
        <v>53</v>
      </c>
      <c r="C18" s="33">
        <f>C19</f>
        <v>174000</v>
      </c>
      <c r="D18" s="33">
        <f>D19</f>
        <v>179000</v>
      </c>
      <c r="E18" s="33">
        <f>E19</f>
        <v>186000</v>
      </c>
    </row>
    <row r="19" spans="1:5" s="30" customFormat="1" ht="31.5" x14ac:dyDescent="0.25">
      <c r="A19" s="34" t="s">
        <v>54</v>
      </c>
      <c r="B19" s="35" t="s">
        <v>55</v>
      </c>
      <c r="C19" s="36">
        <f>C20+C22+C24+C27</f>
        <v>174000</v>
      </c>
      <c r="D19" s="36">
        <f>D20+D22+D24+D27</f>
        <v>179000</v>
      </c>
      <c r="E19" s="36">
        <f>E20+E22+E24+E27</f>
        <v>186000</v>
      </c>
    </row>
    <row r="20" spans="1:5" s="30" customFormat="1" ht="63" x14ac:dyDescent="0.25">
      <c r="A20" s="44" t="s">
        <v>56</v>
      </c>
      <c r="B20" s="38" t="s">
        <v>57</v>
      </c>
      <c r="C20" s="39">
        <f>C21</f>
        <v>80000</v>
      </c>
      <c r="D20" s="39">
        <f>D21</f>
        <v>83000</v>
      </c>
      <c r="E20" s="39">
        <f>E21</f>
        <v>86000</v>
      </c>
    </row>
    <row r="21" spans="1:5" ht="94.5" x14ac:dyDescent="0.25">
      <c r="A21" s="45" t="s">
        <v>58</v>
      </c>
      <c r="B21" s="43" t="s">
        <v>59</v>
      </c>
      <c r="C21" s="42">
        <v>80000</v>
      </c>
      <c r="D21" s="42">
        <v>83000</v>
      </c>
      <c r="E21" s="42">
        <v>86000</v>
      </c>
    </row>
    <row r="22" spans="1:5" ht="78.75" x14ac:dyDescent="0.25">
      <c r="A22" s="44" t="s">
        <v>60</v>
      </c>
      <c r="B22" s="38" t="s">
        <v>61</v>
      </c>
      <c r="C22" s="39">
        <f>C23</f>
        <v>0</v>
      </c>
      <c r="D22" s="39">
        <f>D23</f>
        <v>0</v>
      </c>
      <c r="E22" s="39">
        <f>E23</f>
        <v>0</v>
      </c>
    </row>
    <row r="23" spans="1:5" ht="110.25" x14ac:dyDescent="0.25">
      <c r="A23" s="45" t="s">
        <v>62</v>
      </c>
      <c r="B23" s="43" t="s">
        <v>63</v>
      </c>
      <c r="C23" s="42">
        <v>0</v>
      </c>
      <c r="D23" s="42">
        <v>0</v>
      </c>
      <c r="E23" s="42">
        <v>0</v>
      </c>
    </row>
    <row r="24" spans="1:5" ht="63" x14ac:dyDescent="0.25">
      <c r="A24" s="44" t="s">
        <v>64</v>
      </c>
      <c r="B24" s="38" t="s">
        <v>65</v>
      </c>
      <c r="C24" s="39">
        <f>C25</f>
        <v>105000</v>
      </c>
      <c r="D24" s="39">
        <f>D25</f>
        <v>108000</v>
      </c>
      <c r="E24" s="39">
        <f>E25</f>
        <v>113000</v>
      </c>
    </row>
    <row r="25" spans="1:5" s="30" customFormat="1" ht="94.5" x14ac:dyDescent="0.25">
      <c r="A25" s="45" t="s">
        <v>66</v>
      </c>
      <c r="B25" s="43" t="s">
        <v>67</v>
      </c>
      <c r="C25" s="42">
        <v>105000</v>
      </c>
      <c r="D25" s="42">
        <v>108000</v>
      </c>
      <c r="E25" s="42">
        <v>113000</v>
      </c>
    </row>
    <row r="26" spans="1:5" s="46" customFormat="1" ht="63" x14ac:dyDescent="0.25">
      <c r="A26" s="44" t="s">
        <v>68</v>
      </c>
      <c r="B26" s="38" t="s">
        <v>69</v>
      </c>
      <c r="C26" s="39">
        <f>C27</f>
        <v>-11000</v>
      </c>
      <c r="D26" s="39">
        <f>D27</f>
        <v>-12000</v>
      </c>
      <c r="E26" s="39">
        <f>E27</f>
        <v>-13000</v>
      </c>
    </row>
    <row r="27" spans="1:5" s="30" customFormat="1" ht="94.5" x14ac:dyDescent="0.25">
      <c r="A27" s="45" t="s">
        <v>70</v>
      </c>
      <c r="B27" s="43" t="s">
        <v>71</v>
      </c>
      <c r="C27" s="42">
        <v>-11000</v>
      </c>
      <c r="D27" s="42">
        <v>-12000</v>
      </c>
      <c r="E27" s="42">
        <v>-13000</v>
      </c>
    </row>
    <row r="28" spans="1:5" s="30" customFormat="1" x14ac:dyDescent="0.25">
      <c r="A28" s="31" t="s">
        <v>72</v>
      </c>
      <c r="B28" s="32" t="s">
        <v>73</v>
      </c>
      <c r="C28" s="33">
        <f>C29+C36</f>
        <v>0</v>
      </c>
      <c r="D28" s="33">
        <f>D29+D36</f>
        <v>0</v>
      </c>
      <c r="E28" s="33">
        <f>E29+E36</f>
        <v>0</v>
      </c>
    </row>
    <row r="29" spans="1:5" s="30" customFormat="1" ht="31.5" x14ac:dyDescent="0.25">
      <c r="A29" s="34" t="s">
        <v>74</v>
      </c>
      <c r="B29" s="35" t="s">
        <v>75</v>
      </c>
      <c r="C29" s="36">
        <f>C30+C33</f>
        <v>0</v>
      </c>
      <c r="D29" s="36">
        <f>D30+D33</f>
        <v>0</v>
      </c>
      <c r="E29" s="36">
        <f>E30+E33</f>
        <v>0</v>
      </c>
    </row>
    <row r="30" spans="1:5" s="30" customFormat="1" ht="31.5" x14ac:dyDescent="0.25">
      <c r="A30" s="37" t="s">
        <v>76</v>
      </c>
      <c r="B30" s="38" t="s">
        <v>77</v>
      </c>
      <c r="C30" s="39">
        <f t="shared" ref="C30:E31" si="0">C31</f>
        <v>0</v>
      </c>
      <c r="D30" s="39">
        <f t="shared" si="0"/>
        <v>0</v>
      </c>
      <c r="E30" s="39">
        <f t="shared" si="0"/>
        <v>0</v>
      </c>
    </row>
    <row r="31" spans="1:5" ht="31.5" x14ac:dyDescent="0.25">
      <c r="A31" s="47" t="s">
        <v>78</v>
      </c>
      <c r="B31" s="43" t="s">
        <v>77</v>
      </c>
      <c r="C31" s="48">
        <f t="shared" si="0"/>
        <v>0</v>
      </c>
      <c r="D31" s="48">
        <f t="shared" si="0"/>
        <v>0</v>
      </c>
      <c r="E31" s="48">
        <f t="shared" si="0"/>
        <v>0</v>
      </c>
    </row>
    <row r="32" spans="1:5" ht="31.5" x14ac:dyDescent="0.25">
      <c r="A32" s="45" t="s">
        <v>79</v>
      </c>
      <c r="B32" s="43" t="s">
        <v>77</v>
      </c>
      <c r="C32" s="42">
        <v>0</v>
      </c>
      <c r="D32" s="42">
        <v>0</v>
      </c>
      <c r="E32" s="42">
        <v>0</v>
      </c>
    </row>
    <row r="33" spans="1:5" ht="31.5" x14ac:dyDescent="0.25">
      <c r="A33" s="37" t="s">
        <v>80</v>
      </c>
      <c r="B33" s="38" t="s">
        <v>81</v>
      </c>
      <c r="C33" s="39">
        <f t="shared" ref="C33:E34" si="1">C34</f>
        <v>0</v>
      </c>
      <c r="D33" s="39">
        <f t="shared" si="1"/>
        <v>0</v>
      </c>
      <c r="E33" s="39">
        <f t="shared" si="1"/>
        <v>0</v>
      </c>
    </row>
    <row r="34" spans="1:5" ht="31.5" x14ac:dyDescent="0.25">
      <c r="A34" s="47" t="s">
        <v>82</v>
      </c>
      <c r="B34" s="43" t="s">
        <v>81</v>
      </c>
      <c r="C34" s="48">
        <f t="shared" si="1"/>
        <v>0</v>
      </c>
      <c r="D34" s="48">
        <f t="shared" si="1"/>
        <v>0</v>
      </c>
      <c r="E34" s="48">
        <f t="shared" si="1"/>
        <v>0</v>
      </c>
    </row>
    <row r="35" spans="1:5" s="30" customFormat="1" ht="31.5" x14ac:dyDescent="0.25">
      <c r="A35" s="45" t="s">
        <v>83</v>
      </c>
      <c r="B35" s="43" t="s">
        <v>81</v>
      </c>
      <c r="C35" s="42">
        <v>0</v>
      </c>
      <c r="D35" s="42">
        <v>0</v>
      </c>
      <c r="E35" s="42">
        <v>0</v>
      </c>
    </row>
    <row r="36" spans="1:5" s="30" customFormat="1" x14ac:dyDescent="0.25">
      <c r="A36" s="34" t="s">
        <v>84</v>
      </c>
      <c r="B36" s="35" t="s">
        <v>85</v>
      </c>
      <c r="C36" s="36">
        <f t="shared" ref="C36:E37" si="2">C37</f>
        <v>0</v>
      </c>
      <c r="D36" s="36">
        <f t="shared" si="2"/>
        <v>0</v>
      </c>
      <c r="E36" s="36">
        <f t="shared" si="2"/>
        <v>0</v>
      </c>
    </row>
    <row r="37" spans="1:5" x14ac:dyDescent="0.25">
      <c r="A37" s="47" t="s">
        <v>86</v>
      </c>
      <c r="B37" s="43" t="s">
        <v>85</v>
      </c>
      <c r="C37" s="48">
        <f t="shared" si="2"/>
        <v>0</v>
      </c>
      <c r="D37" s="48">
        <f t="shared" si="2"/>
        <v>0</v>
      </c>
      <c r="E37" s="48">
        <f t="shared" si="2"/>
        <v>0</v>
      </c>
    </row>
    <row r="38" spans="1:5" x14ac:dyDescent="0.25">
      <c r="A38" s="45" t="s">
        <v>87</v>
      </c>
      <c r="B38" s="41" t="s">
        <v>88</v>
      </c>
      <c r="C38" s="42">
        <v>0</v>
      </c>
      <c r="D38" s="42">
        <v>0</v>
      </c>
      <c r="E38" s="42">
        <v>0</v>
      </c>
    </row>
    <row r="39" spans="1:5" x14ac:dyDescent="0.25">
      <c r="A39" s="31" t="s">
        <v>89</v>
      </c>
      <c r="B39" s="32" t="s">
        <v>90</v>
      </c>
      <c r="C39" s="33">
        <f>C40+C43</f>
        <v>601000</v>
      </c>
      <c r="D39" s="33">
        <f>D40+D43</f>
        <v>606000</v>
      </c>
      <c r="E39" s="33">
        <f>E40+E43</f>
        <v>611000</v>
      </c>
    </row>
    <row r="40" spans="1:5" x14ac:dyDescent="0.25">
      <c r="A40" s="34" t="s">
        <v>91</v>
      </c>
      <c r="B40" s="35" t="s">
        <v>92</v>
      </c>
      <c r="C40" s="36">
        <f t="shared" ref="C40:E41" si="3">C41</f>
        <v>8000</v>
      </c>
      <c r="D40" s="36">
        <f t="shared" si="3"/>
        <v>8000</v>
      </c>
      <c r="E40" s="36">
        <f t="shared" si="3"/>
        <v>8000</v>
      </c>
    </row>
    <row r="41" spans="1:5" ht="31.5" x14ac:dyDescent="0.25">
      <c r="A41" s="47" t="s">
        <v>93</v>
      </c>
      <c r="B41" s="43" t="s">
        <v>94</v>
      </c>
      <c r="C41" s="48">
        <f t="shared" si="3"/>
        <v>8000</v>
      </c>
      <c r="D41" s="48">
        <f t="shared" si="3"/>
        <v>8000</v>
      </c>
      <c r="E41" s="48">
        <f t="shared" si="3"/>
        <v>8000</v>
      </c>
    </row>
    <row r="42" spans="1:5" ht="31.5" x14ac:dyDescent="0.25">
      <c r="A42" s="45" t="s">
        <v>95</v>
      </c>
      <c r="B42" s="43" t="s">
        <v>96</v>
      </c>
      <c r="C42" s="42">
        <v>8000</v>
      </c>
      <c r="D42" s="42">
        <v>8000</v>
      </c>
      <c r="E42" s="42">
        <v>8000</v>
      </c>
    </row>
    <row r="43" spans="1:5" x14ac:dyDescent="0.25">
      <c r="A43" s="34" t="s">
        <v>97</v>
      </c>
      <c r="B43" s="35" t="s">
        <v>98</v>
      </c>
      <c r="C43" s="36">
        <f>C44+C47</f>
        <v>593000</v>
      </c>
      <c r="D43" s="36">
        <f>D44+D47</f>
        <v>598000</v>
      </c>
      <c r="E43" s="36">
        <f>E44+E47</f>
        <v>603000</v>
      </c>
    </row>
    <row r="44" spans="1:5" x14ac:dyDescent="0.25">
      <c r="A44" s="37" t="s">
        <v>99</v>
      </c>
      <c r="B44" s="38" t="s">
        <v>100</v>
      </c>
      <c r="C44" s="39">
        <f t="shared" ref="C44:E45" si="4">C45</f>
        <v>5000</v>
      </c>
      <c r="D44" s="39">
        <f t="shared" si="4"/>
        <v>5000</v>
      </c>
      <c r="E44" s="39">
        <f t="shared" si="4"/>
        <v>5000</v>
      </c>
    </row>
    <row r="45" spans="1:5" ht="31.5" x14ac:dyDescent="0.25">
      <c r="A45" s="47" t="s">
        <v>101</v>
      </c>
      <c r="B45" s="43" t="s">
        <v>102</v>
      </c>
      <c r="C45" s="48">
        <f t="shared" si="4"/>
        <v>5000</v>
      </c>
      <c r="D45" s="48">
        <f t="shared" si="4"/>
        <v>5000</v>
      </c>
      <c r="E45" s="48">
        <f t="shared" si="4"/>
        <v>5000</v>
      </c>
    </row>
    <row r="46" spans="1:5" ht="63" x14ac:dyDescent="0.25">
      <c r="A46" s="45" t="s">
        <v>103</v>
      </c>
      <c r="B46" s="43" t="s">
        <v>104</v>
      </c>
      <c r="C46" s="42">
        <v>5000</v>
      </c>
      <c r="D46" s="42">
        <v>5000</v>
      </c>
      <c r="E46" s="42">
        <v>5000</v>
      </c>
    </row>
    <row r="47" spans="1:5" x14ac:dyDescent="0.25">
      <c r="A47" s="37" t="s">
        <v>105</v>
      </c>
      <c r="B47" s="38" t="s">
        <v>106</v>
      </c>
      <c r="C47" s="39">
        <f>C49</f>
        <v>588000</v>
      </c>
      <c r="D47" s="39">
        <f>D49</f>
        <v>593000</v>
      </c>
      <c r="E47" s="39">
        <f>E49</f>
        <v>598000</v>
      </c>
    </row>
    <row r="48" spans="1:5" ht="31.5" x14ac:dyDescent="0.25">
      <c r="A48" s="47" t="s">
        <v>107</v>
      </c>
      <c r="B48" s="43" t="s">
        <v>108</v>
      </c>
      <c r="C48" s="48">
        <f>C49</f>
        <v>588000</v>
      </c>
      <c r="D48" s="48">
        <f>D49</f>
        <v>593000</v>
      </c>
      <c r="E48" s="48">
        <f>E49</f>
        <v>598000</v>
      </c>
    </row>
    <row r="49" spans="1:5" ht="63" x14ac:dyDescent="0.25">
      <c r="A49" s="45" t="s">
        <v>109</v>
      </c>
      <c r="B49" s="43" t="s">
        <v>110</v>
      </c>
      <c r="C49" s="42">
        <v>588000</v>
      </c>
      <c r="D49" s="42">
        <v>593000</v>
      </c>
      <c r="E49" s="42">
        <v>598000</v>
      </c>
    </row>
    <row r="50" spans="1:5" x14ac:dyDescent="0.25">
      <c r="A50" s="27" t="s">
        <v>111</v>
      </c>
      <c r="B50" s="28" t="s">
        <v>112</v>
      </c>
      <c r="C50" s="29">
        <f>C51</f>
        <v>2526700</v>
      </c>
      <c r="D50" s="29">
        <f>D51</f>
        <v>2377800</v>
      </c>
      <c r="E50" s="29">
        <f>E51</f>
        <v>2373000</v>
      </c>
    </row>
    <row r="51" spans="1:5" ht="31.5" x14ac:dyDescent="0.25">
      <c r="A51" s="31" t="s">
        <v>113</v>
      </c>
      <c r="B51" s="32" t="s">
        <v>114</v>
      </c>
      <c r="C51" s="33">
        <f>C52+C55</f>
        <v>2526700</v>
      </c>
      <c r="D51" s="33">
        <f>D52+D55</f>
        <v>2377800</v>
      </c>
      <c r="E51" s="33">
        <f>E52+E55</f>
        <v>2373000</v>
      </c>
    </row>
    <row r="52" spans="1:5" s="30" customFormat="1" x14ac:dyDescent="0.25">
      <c r="A52" s="49" t="s">
        <v>115</v>
      </c>
      <c r="B52" s="50" t="s">
        <v>116</v>
      </c>
      <c r="C52" s="51">
        <f t="shared" ref="C52:E53" si="5">C53</f>
        <v>2424800</v>
      </c>
      <c r="D52" s="51">
        <f t="shared" si="5"/>
        <v>2274800</v>
      </c>
      <c r="E52" s="51">
        <f t="shared" si="5"/>
        <v>2265900</v>
      </c>
    </row>
    <row r="53" spans="1:5" s="30" customFormat="1" ht="31.5" x14ac:dyDescent="0.25">
      <c r="A53" s="37" t="s">
        <v>117</v>
      </c>
      <c r="B53" s="38" t="s">
        <v>118</v>
      </c>
      <c r="C53" s="39">
        <f t="shared" si="5"/>
        <v>2424800</v>
      </c>
      <c r="D53" s="39">
        <f t="shared" si="5"/>
        <v>2274800</v>
      </c>
      <c r="E53" s="39">
        <f t="shared" si="5"/>
        <v>2265900</v>
      </c>
    </row>
    <row r="54" spans="1:5" ht="31.5" x14ac:dyDescent="0.25">
      <c r="A54" s="45" t="s">
        <v>308</v>
      </c>
      <c r="B54" s="43" t="s">
        <v>119</v>
      </c>
      <c r="C54" s="42">
        <v>2424800</v>
      </c>
      <c r="D54" s="42">
        <v>2274800</v>
      </c>
      <c r="E54" s="42">
        <v>2265900</v>
      </c>
    </row>
    <row r="55" spans="1:5" x14ac:dyDescent="0.25">
      <c r="A55" s="49" t="s">
        <v>120</v>
      </c>
      <c r="B55" s="50" t="s">
        <v>121</v>
      </c>
      <c r="C55" s="51">
        <f t="shared" ref="C55:E56" si="6">C56</f>
        <v>101900</v>
      </c>
      <c r="D55" s="51">
        <f t="shared" si="6"/>
        <v>103000</v>
      </c>
      <c r="E55" s="51">
        <f t="shared" si="6"/>
        <v>107100</v>
      </c>
    </row>
    <row r="56" spans="1:5" ht="31.5" x14ac:dyDescent="0.25">
      <c r="A56" s="37" t="s">
        <v>122</v>
      </c>
      <c r="B56" s="38" t="s">
        <v>123</v>
      </c>
      <c r="C56" s="39">
        <f t="shared" si="6"/>
        <v>101900</v>
      </c>
      <c r="D56" s="39">
        <f t="shared" si="6"/>
        <v>103000</v>
      </c>
      <c r="E56" s="39">
        <f t="shared" si="6"/>
        <v>107100</v>
      </c>
    </row>
    <row r="57" spans="1:5" ht="31.5" x14ac:dyDescent="0.25">
      <c r="A57" s="45" t="s">
        <v>307</v>
      </c>
      <c r="B57" s="43" t="s">
        <v>124</v>
      </c>
      <c r="C57" s="42">
        <v>101900</v>
      </c>
      <c r="D57" s="42">
        <v>103000</v>
      </c>
      <c r="E57" s="42">
        <v>107100</v>
      </c>
    </row>
    <row r="58" spans="1:5" s="30" customFormat="1" ht="15.95" customHeight="1" x14ac:dyDescent="0.25">
      <c r="A58" s="52"/>
      <c r="B58" s="53" t="s">
        <v>125</v>
      </c>
      <c r="C58" s="54">
        <f>C10</f>
        <v>3451700</v>
      </c>
      <c r="D58" s="54">
        <f>D10</f>
        <v>3314800</v>
      </c>
      <c r="E58" s="54">
        <f>E10</f>
        <v>3327000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4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2.75" x14ac:dyDescent="0.2"/>
  <cols>
    <col min="1" max="1" width="80.33203125" style="58" customWidth="1"/>
    <col min="2" max="2" width="0" style="58" hidden="1" customWidth="1"/>
    <col min="3" max="3" width="5.6640625" style="58" customWidth="1"/>
    <col min="4" max="4" width="7.6640625" style="58" customWidth="1"/>
    <col min="5" max="6" width="0" style="58" hidden="1" customWidth="1"/>
    <col min="7" max="7" width="18.33203125" style="58" customWidth="1"/>
    <col min="8" max="8" width="17.1640625" style="58" customWidth="1"/>
    <col min="9" max="9" width="16.6640625" style="58" customWidth="1"/>
    <col min="10" max="241" width="10.6640625" style="58" customWidth="1"/>
    <col min="242" max="16384" width="9.33203125" style="58"/>
  </cols>
  <sheetData>
    <row r="1" spans="1:9" ht="15" customHeight="1" x14ac:dyDescent="0.3">
      <c r="A1" s="55"/>
      <c r="B1" s="55"/>
      <c r="C1" s="55"/>
      <c r="D1" s="20"/>
      <c r="E1" s="20"/>
      <c r="F1" s="20"/>
      <c r="G1" s="56" t="s">
        <v>126</v>
      </c>
      <c r="H1" s="57"/>
      <c r="I1" s="57"/>
    </row>
    <row r="2" spans="1:9" ht="15" customHeight="1" x14ac:dyDescent="0.3">
      <c r="A2" s="55"/>
      <c r="B2" s="55"/>
      <c r="C2" s="55"/>
      <c r="D2" s="20"/>
      <c r="E2" s="20"/>
      <c r="F2" s="20"/>
      <c r="G2" s="59" t="s">
        <v>25</v>
      </c>
      <c r="H2" s="57"/>
      <c r="I2" s="57"/>
    </row>
    <row r="3" spans="1:9" ht="15" customHeight="1" x14ac:dyDescent="0.3">
      <c r="A3" s="55"/>
      <c r="B3" s="55"/>
      <c r="C3" s="55"/>
      <c r="D3" s="20"/>
      <c r="E3" s="20"/>
      <c r="F3" s="20"/>
      <c r="G3" s="59" t="s">
        <v>299</v>
      </c>
      <c r="H3" s="57"/>
      <c r="I3" s="57"/>
    </row>
    <row r="4" spans="1:9" ht="15" customHeight="1" x14ac:dyDescent="0.3">
      <c r="A4" s="55"/>
      <c r="B4" s="60"/>
      <c r="C4" s="61"/>
      <c r="D4" s="19"/>
      <c r="E4" s="19"/>
      <c r="F4" s="19"/>
      <c r="G4" s="62" t="s">
        <v>300</v>
      </c>
      <c r="H4" s="57"/>
      <c r="I4" s="57"/>
    </row>
    <row r="5" spans="1:9" ht="17.25" customHeight="1" x14ac:dyDescent="0.3">
      <c r="A5" s="55"/>
      <c r="B5" s="60"/>
      <c r="C5" s="61"/>
      <c r="D5" s="19"/>
      <c r="E5" s="19"/>
      <c r="F5" s="19"/>
      <c r="G5" s="57"/>
      <c r="H5" s="57"/>
      <c r="I5" s="57"/>
    </row>
    <row r="6" spans="1:9" ht="37.5" customHeight="1" x14ac:dyDescent="0.2">
      <c r="A6" s="323" t="s">
        <v>127</v>
      </c>
      <c r="B6" s="323"/>
      <c r="C6" s="323"/>
      <c r="D6" s="323"/>
      <c r="E6" s="323"/>
      <c r="F6" s="323"/>
      <c r="G6" s="323"/>
      <c r="H6" s="323"/>
      <c r="I6" s="323"/>
    </row>
    <row r="7" spans="1:9" ht="11.25" customHeight="1" thickBot="1" x14ac:dyDescent="0.35">
      <c r="A7" s="55"/>
      <c r="B7" s="55"/>
      <c r="C7" s="55"/>
      <c r="D7" s="20"/>
      <c r="E7" s="20"/>
      <c r="F7" s="20"/>
      <c r="G7" s="57"/>
      <c r="H7" s="57"/>
      <c r="I7" s="57"/>
    </row>
    <row r="8" spans="1:9" ht="18.75" hidden="1" customHeight="1" x14ac:dyDescent="0.2">
      <c r="A8" s="63"/>
      <c r="B8" s="64"/>
      <c r="C8" s="64"/>
      <c r="D8" s="64"/>
      <c r="E8" s="64"/>
      <c r="F8" s="64"/>
      <c r="G8" s="64"/>
      <c r="H8" s="64"/>
      <c r="I8" s="65" t="s">
        <v>19</v>
      </c>
    </row>
    <row r="9" spans="1:9" ht="18" customHeight="1" thickBot="1" x14ac:dyDescent="0.25">
      <c r="A9" s="66" t="s">
        <v>128</v>
      </c>
      <c r="B9" s="68" t="s">
        <v>129</v>
      </c>
      <c r="C9" s="69" t="s">
        <v>130</v>
      </c>
      <c r="D9" s="69" t="s">
        <v>131</v>
      </c>
      <c r="E9" s="70" t="s">
        <v>132</v>
      </c>
      <c r="F9" s="70" t="s">
        <v>133</v>
      </c>
      <c r="G9" s="67">
        <v>2021</v>
      </c>
      <c r="H9" s="67">
        <v>2022</v>
      </c>
      <c r="I9" s="71">
        <v>2023</v>
      </c>
    </row>
    <row r="10" spans="1:9" ht="15.95" customHeight="1" x14ac:dyDescent="0.2">
      <c r="A10" s="153" t="s">
        <v>196</v>
      </c>
      <c r="B10" s="154"/>
      <c r="C10" s="171">
        <v>1</v>
      </c>
      <c r="D10" s="171">
        <v>0</v>
      </c>
      <c r="E10" s="324"/>
      <c r="F10" s="324"/>
      <c r="G10" s="155">
        <f>G11+G12+G13</f>
        <v>1619800</v>
      </c>
      <c r="H10" s="155">
        <f>H11+H12+H13</f>
        <v>1476800</v>
      </c>
      <c r="I10" s="156">
        <f>I11+I12+I13</f>
        <v>1477900</v>
      </c>
    </row>
    <row r="11" spans="1:9" ht="27.75" customHeight="1" x14ac:dyDescent="0.2">
      <c r="A11" s="157" t="s">
        <v>153</v>
      </c>
      <c r="B11" s="158"/>
      <c r="C11" s="159">
        <v>1</v>
      </c>
      <c r="D11" s="159">
        <v>2</v>
      </c>
      <c r="E11" s="325"/>
      <c r="F11" s="325"/>
      <c r="G11" s="160">
        <f>'Приложение 7'!O11</f>
        <v>526500</v>
      </c>
      <c r="H11" s="160">
        <f>'Приложение 7'!P11</f>
        <v>486500</v>
      </c>
      <c r="I11" s="161">
        <f>'Приложение 7'!Q11</f>
        <v>486500</v>
      </c>
    </row>
    <row r="12" spans="1:9" ht="39.75" customHeight="1" x14ac:dyDescent="0.2">
      <c r="A12" s="157" t="s">
        <v>158</v>
      </c>
      <c r="B12" s="158"/>
      <c r="C12" s="159">
        <v>1</v>
      </c>
      <c r="D12" s="159">
        <v>4</v>
      </c>
      <c r="E12" s="325"/>
      <c r="F12" s="325"/>
      <c r="G12" s="160">
        <f>'Приложение 7'!O16</f>
        <v>1077900</v>
      </c>
      <c r="H12" s="160">
        <f>'Приложение 7'!P16</f>
        <v>974900</v>
      </c>
      <c r="I12" s="161">
        <f>'Приложение 7'!Q16</f>
        <v>976000</v>
      </c>
    </row>
    <row r="13" spans="1:9" ht="30" customHeight="1" x14ac:dyDescent="0.2">
      <c r="A13" s="157" t="s">
        <v>164</v>
      </c>
      <c r="B13" s="158"/>
      <c r="C13" s="159">
        <v>1</v>
      </c>
      <c r="D13" s="159">
        <v>6</v>
      </c>
      <c r="E13" s="325"/>
      <c r="F13" s="325"/>
      <c r="G13" s="160">
        <f>'Приложение 7'!O23</f>
        <v>15400</v>
      </c>
      <c r="H13" s="160">
        <f>'Приложение 7'!P23</f>
        <v>15400</v>
      </c>
      <c r="I13" s="161">
        <f>'Приложение 7'!Q23</f>
        <v>15400</v>
      </c>
    </row>
    <row r="14" spans="1:9" ht="15.95" customHeight="1" x14ac:dyDescent="0.2">
      <c r="A14" s="162" t="s">
        <v>197</v>
      </c>
      <c r="B14" s="158"/>
      <c r="C14" s="170">
        <v>2</v>
      </c>
      <c r="D14" s="170">
        <v>0</v>
      </c>
      <c r="E14" s="325"/>
      <c r="F14" s="325"/>
      <c r="G14" s="163">
        <f>G15</f>
        <v>101900</v>
      </c>
      <c r="H14" s="163">
        <f>H15</f>
        <v>103000</v>
      </c>
      <c r="I14" s="164">
        <f>I15</f>
        <v>107100</v>
      </c>
    </row>
    <row r="15" spans="1:9" ht="18.75" customHeight="1" x14ac:dyDescent="0.2">
      <c r="A15" s="165" t="s">
        <v>167</v>
      </c>
      <c r="B15" s="158"/>
      <c r="C15" s="159">
        <v>2</v>
      </c>
      <c r="D15" s="159">
        <v>3</v>
      </c>
      <c r="E15" s="325"/>
      <c r="F15" s="325"/>
      <c r="G15" s="160">
        <f>'Приложение 7'!O28</f>
        <v>101900</v>
      </c>
      <c r="H15" s="160">
        <f>'Приложение 7'!P28</f>
        <v>103000</v>
      </c>
      <c r="I15" s="161">
        <f>'Приложение 7'!Q28</f>
        <v>107100</v>
      </c>
    </row>
    <row r="16" spans="1:9" ht="15.75" customHeight="1" x14ac:dyDescent="0.2">
      <c r="A16" s="166" t="s">
        <v>198</v>
      </c>
      <c r="B16" s="158"/>
      <c r="C16" s="170">
        <v>3</v>
      </c>
      <c r="D16" s="170">
        <v>0</v>
      </c>
      <c r="E16" s="325"/>
      <c r="F16" s="325"/>
      <c r="G16" s="163">
        <f>G17</f>
        <v>5000</v>
      </c>
      <c r="H16" s="163">
        <f>H17</f>
        <v>5000</v>
      </c>
      <c r="I16" s="164">
        <f>I17</f>
        <v>5000</v>
      </c>
    </row>
    <row r="17" spans="1:9" ht="15.95" customHeight="1" x14ac:dyDescent="0.2">
      <c r="A17" s="167" t="s">
        <v>172</v>
      </c>
      <c r="B17" s="158"/>
      <c r="C17" s="159">
        <v>3</v>
      </c>
      <c r="D17" s="159">
        <v>10</v>
      </c>
      <c r="E17" s="325"/>
      <c r="F17" s="325"/>
      <c r="G17" s="160">
        <f>'Приложение 7'!O35</f>
        <v>5000</v>
      </c>
      <c r="H17" s="160">
        <f>'Приложение 7'!P35</f>
        <v>5000</v>
      </c>
      <c r="I17" s="161">
        <f>'Приложение 7'!Q35</f>
        <v>5000</v>
      </c>
    </row>
    <row r="18" spans="1:9" ht="15.95" customHeight="1" x14ac:dyDescent="0.2">
      <c r="A18" s="162" t="s">
        <v>199</v>
      </c>
      <c r="B18" s="158"/>
      <c r="C18" s="170">
        <v>4</v>
      </c>
      <c r="D18" s="170">
        <v>0</v>
      </c>
      <c r="E18" s="325"/>
      <c r="F18" s="325"/>
      <c r="G18" s="163">
        <f>G19</f>
        <v>174000</v>
      </c>
      <c r="H18" s="163">
        <f>H19</f>
        <v>179000</v>
      </c>
      <c r="I18" s="164">
        <f>I19</f>
        <v>186000</v>
      </c>
    </row>
    <row r="19" spans="1:9" ht="15.95" customHeight="1" x14ac:dyDescent="0.2">
      <c r="A19" s="168" t="s">
        <v>191</v>
      </c>
      <c r="B19" s="158"/>
      <c r="C19" s="159">
        <v>4</v>
      </c>
      <c r="D19" s="159">
        <v>9</v>
      </c>
      <c r="E19" s="325"/>
      <c r="F19" s="325"/>
      <c r="G19" s="160">
        <f>'Приложение 7'!O41</f>
        <v>174000</v>
      </c>
      <c r="H19" s="160">
        <f>'Приложение 7'!P41</f>
        <v>179000</v>
      </c>
      <c r="I19" s="161">
        <f>'Приложение 7'!Q41</f>
        <v>186000</v>
      </c>
    </row>
    <row r="20" spans="1:9" ht="15.95" customHeight="1" x14ac:dyDescent="0.2">
      <c r="A20" s="162" t="s">
        <v>200</v>
      </c>
      <c r="B20" s="158"/>
      <c r="C20" s="170">
        <v>5</v>
      </c>
      <c r="D20" s="170">
        <v>0</v>
      </c>
      <c r="E20" s="325"/>
      <c r="F20" s="325"/>
      <c r="G20" s="163">
        <f>G21</f>
        <v>1000</v>
      </c>
      <c r="H20" s="163">
        <f>H21</f>
        <v>1000</v>
      </c>
      <c r="I20" s="164">
        <f>I21</f>
        <v>1000</v>
      </c>
    </row>
    <row r="21" spans="1:9" ht="15.95" customHeight="1" x14ac:dyDescent="0.2">
      <c r="A21" s="168" t="s">
        <v>181</v>
      </c>
      <c r="B21" s="158"/>
      <c r="C21" s="159">
        <v>5</v>
      </c>
      <c r="D21" s="159">
        <v>3</v>
      </c>
      <c r="E21" s="325"/>
      <c r="F21" s="325"/>
      <c r="G21" s="160">
        <f>'Приложение 7'!O47</f>
        <v>1000</v>
      </c>
      <c r="H21" s="160">
        <f>'Приложение 7'!P47</f>
        <v>1000</v>
      </c>
      <c r="I21" s="161">
        <f>'Приложение 7'!Q47</f>
        <v>1000</v>
      </c>
    </row>
    <row r="22" spans="1:9" ht="15.95" customHeight="1" x14ac:dyDescent="0.2">
      <c r="A22" s="162" t="s">
        <v>201</v>
      </c>
      <c r="B22" s="158"/>
      <c r="C22" s="170">
        <v>8</v>
      </c>
      <c r="D22" s="170">
        <v>0</v>
      </c>
      <c r="E22" s="325"/>
      <c r="F22" s="325"/>
      <c r="G22" s="163">
        <f>G23</f>
        <v>1540000</v>
      </c>
      <c r="H22" s="163">
        <f>H23</f>
        <v>1540000</v>
      </c>
      <c r="I22" s="164">
        <f>I23</f>
        <v>1540000</v>
      </c>
    </row>
    <row r="23" spans="1:9" ht="15.95" customHeight="1" x14ac:dyDescent="0.2">
      <c r="A23" s="167" t="s">
        <v>185</v>
      </c>
      <c r="B23" s="158"/>
      <c r="C23" s="159">
        <v>8</v>
      </c>
      <c r="D23" s="159">
        <v>1</v>
      </c>
      <c r="E23" s="325"/>
      <c r="F23" s="325"/>
      <c r="G23" s="160">
        <f>'Приложение 7'!O53</f>
        <v>1540000</v>
      </c>
      <c r="H23" s="160">
        <f>'Приложение 7'!P53</f>
        <v>1540000</v>
      </c>
      <c r="I23" s="161">
        <f>'Приложение 7'!Q53</f>
        <v>1540000</v>
      </c>
    </row>
    <row r="24" spans="1:9" ht="15.95" customHeight="1" x14ac:dyDescent="0.2">
      <c r="A24" s="162" t="s">
        <v>293</v>
      </c>
      <c r="B24" s="158"/>
      <c r="C24" s="313">
        <v>10</v>
      </c>
      <c r="D24" s="313">
        <v>0</v>
      </c>
      <c r="E24" s="288"/>
      <c r="F24" s="288"/>
      <c r="G24" s="163">
        <f>G25</f>
        <v>10000</v>
      </c>
      <c r="H24" s="163">
        <f>H25</f>
        <v>10000</v>
      </c>
      <c r="I24" s="164">
        <f>I25</f>
        <v>10000</v>
      </c>
    </row>
    <row r="25" spans="1:9" ht="15.95" customHeight="1" x14ac:dyDescent="0.2">
      <c r="A25" s="167" t="s">
        <v>297</v>
      </c>
      <c r="B25" s="158"/>
      <c r="C25" s="313">
        <v>10</v>
      </c>
      <c r="D25" s="313">
        <v>1</v>
      </c>
      <c r="E25" s="288"/>
      <c r="F25" s="288"/>
      <c r="G25" s="160">
        <v>10000</v>
      </c>
      <c r="H25" s="160">
        <v>10000</v>
      </c>
      <c r="I25" s="161">
        <v>10000</v>
      </c>
    </row>
    <row r="26" spans="1:9" ht="15.95" customHeight="1" thickBot="1" x14ac:dyDescent="0.25">
      <c r="A26" s="177" t="s">
        <v>134</v>
      </c>
      <c r="B26" s="158"/>
      <c r="C26" s="178" t="s">
        <v>202</v>
      </c>
      <c r="D26" s="178" t="s">
        <v>202</v>
      </c>
      <c r="E26" s="325"/>
      <c r="F26" s="325"/>
      <c r="G26" s="169">
        <f>G10+G14+G16+G18+G20+G22+G24</f>
        <v>3451700</v>
      </c>
      <c r="H26" s="169">
        <f t="shared" ref="H26:I26" si="0">H10+H14+H16+H18+H20+H22+H24</f>
        <v>3314800</v>
      </c>
      <c r="I26" s="169">
        <f t="shared" si="0"/>
        <v>3327000</v>
      </c>
    </row>
    <row r="27" spans="1:9" ht="25.5" customHeight="1" x14ac:dyDescent="0.3">
      <c r="A27" s="20"/>
      <c r="B27" s="20"/>
      <c r="C27" s="20"/>
      <c r="D27" s="20"/>
      <c r="E27" s="20"/>
      <c r="F27" s="20"/>
      <c r="G27" s="20"/>
      <c r="H27" s="73"/>
      <c r="I27" s="73"/>
    </row>
  </sheetData>
  <mergeCells count="16">
    <mergeCell ref="E14:F14"/>
    <mergeCell ref="E21:F21"/>
    <mergeCell ref="E22:F22"/>
    <mergeCell ref="E23:F23"/>
    <mergeCell ref="E26:F26"/>
    <mergeCell ref="E15:F15"/>
    <mergeCell ref="E16:F16"/>
    <mergeCell ref="E17:F17"/>
    <mergeCell ref="E18:F18"/>
    <mergeCell ref="E19:F19"/>
    <mergeCell ref="E20:F20"/>
    <mergeCell ref="A6:I6"/>
    <mergeCell ref="E10:F10"/>
    <mergeCell ref="E11:F11"/>
    <mergeCell ref="E12:F12"/>
    <mergeCell ref="E13:F13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1" zoomScale="110" zoomScaleNormal="110" workbookViewId="0">
      <selection activeCell="B1" sqref="B1"/>
    </sheetView>
  </sheetViews>
  <sheetFormatPr defaultRowHeight="12.75" x14ac:dyDescent="0.2"/>
  <cols>
    <col min="1" max="1" width="1.6640625" style="58" hidden="1" customWidth="1"/>
    <col min="2" max="2" width="1" style="58" customWidth="1"/>
    <col min="3" max="3" width="0.83203125" style="58" customWidth="1"/>
    <col min="4" max="5" width="0.6640625" style="58" customWidth="1"/>
    <col min="6" max="6" width="67" style="58" customWidth="1"/>
    <col min="7" max="7" width="6" style="58" customWidth="1"/>
    <col min="8" max="8" width="6.6640625" style="58" customWidth="1"/>
    <col min="9" max="9" width="13.5" style="151" customWidth="1"/>
    <col min="10" max="10" width="6.5" style="131" customWidth="1"/>
    <col min="11" max="14" width="0" style="58" hidden="1" customWidth="1"/>
    <col min="15" max="15" width="16" style="58" customWidth="1"/>
    <col min="16" max="16" width="14.83203125" style="58" customWidth="1"/>
    <col min="17" max="17" width="15" style="58" customWidth="1"/>
    <col min="18" max="16384" width="9.33203125" style="58"/>
  </cols>
  <sheetData>
    <row r="1" spans="1:17" ht="18" x14ac:dyDescent="0.25">
      <c r="A1" s="136"/>
      <c r="B1" s="136"/>
      <c r="C1" s="136"/>
      <c r="D1" s="136"/>
      <c r="E1" s="136"/>
      <c r="F1" s="136"/>
      <c r="G1" s="136"/>
      <c r="H1" s="136"/>
      <c r="I1" s="172" t="s">
        <v>194</v>
      </c>
      <c r="J1" s="137"/>
      <c r="K1" s="137"/>
      <c r="L1" s="136"/>
      <c r="M1" s="136"/>
      <c r="N1" s="136"/>
      <c r="O1" s="136"/>
      <c r="P1" s="136"/>
      <c r="Q1" s="136"/>
    </row>
    <row r="2" spans="1:17" ht="15" customHeight="1" x14ac:dyDescent="0.25">
      <c r="A2" s="136"/>
      <c r="B2" s="136"/>
      <c r="C2" s="136"/>
      <c r="D2" s="136"/>
      <c r="E2" s="136"/>
      <c r="F2" s="136"/>
      <c r="G2" s="136"/>
      <c r="H2" s="136"/>
      <c r="I2" s="172" t="s">
        <v>25</v>
      </c>
      <c r="J2" s="137"/>
      <c r="K2" s="137"/>
      <c r="L2" s="136"/>
      <c r="M2" s="136"/>
      <c r="N2" s="136"/>
      <c r="O2" s="136"/>
      <c r="P2" s="136"/>
      <c r="Q2" s="136"/>
    </row>
    <row r="3" spans="1:17" ht="13.5" customHeight="1" x14ac:dyDescent="0.3">
      <c r="A3" s="136"/>
      <c r="B3" s="136"/>
      <c r="C3" s="136"/>
      <c r="D3" s="136"/>
      <c r="E3" s="136"/>
      <c r="F3" s="136"/>
      <c r="G3" s="136"/>
      <c r="H3" s="136"/>
      <c r="I3" s="172" t="s">
        <v>272</v>
      </c>
      <c r="J3" s="138"/>
      <c r="K3" s="138"/>
      <c r="L3" s="139"/>
      <c r="M3" s="140"/>
      <c r="N3" s="140"/>
      <c r="O3" s="140"/>
      <c r="P3" s="140"/>
      <c r="Q3" s="136"/>
    </row>
    <row r="4" spans="1:17" ht="18.75" x14ac:dyDescent="0.3">
      <c r="A4" s="136"/>
      <c r="B4" s="136"/>
      <c r="C4" s="136"/>
      <c r="D4" s="136"/>
      <c r="E4" s="136"/>
      <c r="F4" s="136"/>
      <c r="G4" s="136"/>
      <c r="H4" s="136"/>
      <c r="I4" s="173" t="s">
        <v>273</v>
      </c>
      <c r="J4" s="141"/>
      <c r="K4" s="141"/>
      <c r="L4" s="142"/>
      <c r="M4" s="143"/>
      <c r="N4" s="143"/>
      <c r="O4" s="143"/>
      <c r="P4" s="136"/>
      <c r="Q4" s="136"/>
    </row>
    <row r="5" spans="1:17" x14ac:dyDescent="0.2">
      <c r="A5" s="136"/>
      <c r="B5" s="136"/>
      <c r="C5" s="136"/>
      <c r="D5" s="136"/>
      <c r="E5" s="136"/>
      <c r="F5" s="136"/>
      <c r="G5" s="136"/>
      <c r="H5" s="136"/>
      <c r="I5" s="144"/>
      <c r="J5" s="145"/>
      <c r="K5" s="136"/>
      <c r="L5" s="136"/>
      <c r="M5" s="136"/>
      <c r="N5" s="136"/>
      <c r="O5" s="146"/>
      <c r="P5" s="136"/>
      <c r="Q5" s="136"/>
    </row>
    <row r="6" spans="1:17" ht="79.5" customHeight="1" x14ac:dyDescent="0.3">
      <c r="A6" s="326" t="s">
        <v>298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</row>
    <row r="7" spans="1:17" ht="25.5" customHeight="1" thickBot="1" x14ac:dyDescent="0.25">
      <c r="A7" s="135"/>
      <c r="B7" s="147" t="s">
        <v>135</v>
      </c>
      <c r="C7" s="132"/>
      <c r="D7" s="132"/>
      <c r="E7" s="132"/>
      <c r="F7" s="132"/>
      <c r="G7" s="132"/>
      <c r="H7" s="132" t="s">
        <v>193</v>
      </c>
      <c r="I7" s="148"/>
      <c r="J7" s="133"/>
      <c r="K7" s="134"/>
      <c r="L7" s="134"/>
      <c r="M7" s="134"/>
      <c r="N7" s="134"/>
      <c r="O7" s="134"/>
      <c r="P7" s="146"/>
      <c r="Q7" s="136"/>
    </row>
    <row r="8" spans="1:17" s="74" customFormat="1" ht="26.25" customHeight="1" thickBot="1" x14ac:dyDescent="0.25">
      <c r="A8" s="179"/>
      <c r="B8" s="185"/>
      <c r="C8" s="75"/>
      <c r="D8" s="75"/>
      <c r="E8" s="76"/>
      <c r="F8" s="176" t="s">
        <v>136</v>
      </c>
      <c r="G8" s="174" t="s">
        <v>130</v>
      </c>
      <c r="H8" s="174" t="s">
        <v>131</v>
      </c>
      <c r="I8" s="174" t="s">
        <v>137</v>
      </c>
      <c r="J8" s="174" t="s">
        <v>138</v>
      </c>
      <c r="K8" s="175" t="s">
        <v>139</v>
      </c>
      <c r="L8" s="175" t="s">
        <v>140</v>
      </c>
      <c r="M8" s="175" t="s">
        <v>141</v>
      </c>
      <c r="N8" s="175" t="s">
        <v>142</v>
      </c>
      <c r="O8" s="149">
        <v>2021</v>
      </c>
      <c r="P8" s="150">
        <v>2022</v>
      </c>
      <c r="Q8" s="150">
        <v>2023</v>
      </c>
    </row>
    <row r="9" spans="1:17" s="74" customFormat="1" ht="18.75" customHeight="1" thickTop="1" thickBot="1" x14ac:dyDescent="0.25">
      <c r="A9" s="179"/>
      <c r="B9" s="186"/>
      <c r="C9" s="77"/>
      <c r="D9" s="77"/>
      <c r="E9" s="77"/>
      <c r="F9" s="187">
        <v>1</v>
      </c>
      <c r="G9" s="187">
        <v>2</v>
      </c>
      <c r="H9" s="188">
        <v>3</v>
      </c>
      <c r="I9" s="189">
        <v>4</v>
      </c>
      <c r="J9" s="190">
        <v>5</v>
      </c>
      <c r="K9" s="190">
        <v>7</v>
      </c>
      <c r="L9" s="190">
        <v>8</v>
      </c>
      <c r="M9" s="190">
        <v>9</v>
      </c>
      <c r="N9" s="190">
        <v>10</v>
      </c>
      <c r="O9" s="191">
        <v>6</v>
      </c>
      <c r="P9" s="188">
        <v>7</v>
      </c>
      <c r="Q9" s="180">
        <v>8</v>
      </c>
    </row>
    <row r="10" spans="1:17" s="74" customFormat="1" ht="14.25" customHeight="1" x14ac:dyDescent="0.2">
      <c r="A10" s="181"/>
      <c r="B10" s="328" t="s">
        <v>152</v>
      </c>
      <c r="C10" s="329"/>
      <c r="D10" s="330"/>
      <c r="E10" s="330"/>
      <c r="F10" s="331"/>
      <c r="G10" s="192">
        <v>1</v>
      </c>
      <c r="H10" s="192">
        <v>0</v>
      </c>
      <c r="I10" s="193">
        <v>0</v>
      </c>
      <c r="J10" s="194">
        <v>0</v>
      </c>
      <c r="K10" s="195">
        <v>3576900</v>
      </c>
      <c r="L10" s="196">
        <v>0</v>
      </c>
      <c r="M10" s="196">
        <v>0</v>
      </c>
      <c r="N10" s="197">
        <v>0</v>
      </c>
      <c r="O10" s="198">
        <f>O13+O18+O23</f>
        <v>1619800</v>
      </c>
      <c r="P10" s="198">
        <f>P13+P18+P23</f>
        <v>1476800</v>
      </c>
      <c r="Q10" s="198">
        <f>Q13+Q18+Q23</f>
        <v>1477900</v>
      </c>
    </row>
    <row r="11" spans="1:17" s="74" customFormat="1" ht="24" customHeight="1" x14ac:dyDescent="0.2">
      <c r="A11" s="181"/>
      <c r="B11" s="199"/>
      <c r="C11" s="332" t="s">
        <v>153</v>
      </c>
      <c r="D11" s="333"/>
      <c r="E11" s="333"/>
      <c r="F11" s="334"/>
      <c r="G11" s="200">
        <v>1</v>
      </c>
      <c r="H11" s="200">
        <v>2</v>
      </c>
      <c r="I11" s="201">
        <v>0</v>
      </c>
      <c r="J11" s="202">
        <v>0</v>
      </c>
      <c r="K11" s="203">
        <v>738500</v>
      </c>
      <c r="L11" s="204">
        <v>0</v>
      </c>
      <c r="M11" s="204">
        <v>0</v>
      </c>
      <c r="N11" s="72">
        <v>0</v>
      </c>
      <c r="O11" s="205">
        <f t="shared" ref="O11:Q13" si="0">O12</f>
        <v>526500</v>
      </c>
      <c r="P11" s="205">
        <f t="shared" si="0"/>
        <v>486500</v>
      </c>
      <c r="Q11" s="205">
        <f t="shared" si="0"/>
        <v>486500</v>
      </c>
    </row>
    <row r="12" spans="1:17" s="183" customFormat="1" ht="48.75" customHeight="1" x14ac:dyDescent="0.2">
      <c r="A12" s="182"/>
      <c r="B12" s="206"/>
      <c r="C12" s="80"/>
      <c r="D12" s="335" t="s">
        <v>274</v>
      </c>
      <c r="E12" s="336"/>
      <c r="F12" s="337"/>
      <c r="G12" s="192">
        <v>1</v>
      </c>
      <c r="H12" s="192">
        <v>2</v>
      </c>
      <c r="I12" s="193">
        <v>5200000000</v>
      </c>
      <c r="J12" s="194">
        <v>0</v>
      </c>
      <c r="K12" s="207">
        <v>738500</v>
      </c>
      <c r="L12" s="208">
        <v>0</v>
      </c>
      <c r="M12" s="208">
        <v>0</v>
      </c>
      <c r="N12" s="209">
        <v>0</v>
      </c>
      <c r="O12" s="198">
        <f t="shared" si="0"/>
        <v>526500</v>
      </c>
      <c r="P12" s="198">
        <f t="shared" si="0"/>
        <v>486500</v>
      </c>
      <c r="Q12" s="198">
        <f t="shared" si="0"/>
        <v>486500</v>
      </c>
    </row>
    <row r="13" spans="1:17" s="74" customFormat="1" ht="27" customHeight="1" x14ac:dyDescent="0.2">
      <c r="A13" s="181"/>
      <c r="B13" s="210"/>
      <c r="C13" s="211"/>
      <c r="D13" s="338" t="s">
        <v>275</v>
      </c>
      <c r="E13" s="339"/>
      <c r="F13" s="340"/>
      <c r="G13" s="213">
        <v>1</v>
      </c>
      <c r="H13" s="213">
        <v>2</v>
      </c>
      <c r="I13" s="214">
        <v>5210000000</v>
      </c>
      <c r="J13" s="215">
        <v>0</v>
      </c>
      <c r="K13" s="203">
        <v>738500</v>
      </c>
      <c r="L13" s="204">
        <v>0</v>
      </c>
      <c r="M13" s="204">
        <v>0</v>
      </c>
      <c r="N13" s="72">
        <v>0</v>
      </c>
      <c r="O13" s="216">
        <f t="shared" si="0"/>
        <v>526500</v>
      </c>
      <c r="P13" s="216">
        <f t="shared" si="0"/>
        <v>486500</v>
      </c>
      <c r="Q13" s="216">
        <f t="shared" si="0"/>
        <v>486500</v>
      </c>
    </row>
    <row r="14" spans="1:17" s="74" customFormat="1" ht="14.25" customHeight="1" x14ac:dyDescent="0.2">
      <c r="A14" s="181"/>
      <c r="B14" s="206"/>
      <c r="C14" s="81"/>
      <c r="D14" s="212"/>
      <c r="E14" s="338" t="s">
        <v>154</v>
      </c>
      <c r="F14" s="340"/>
      <c r="G14" s="213">
        <v>1</v>
      </c>
      <c r="H14" s="213">
        <v>2</v>
      </c>
      <c r="I14" s="214">
        <v>5210010010</v>
      </c>
      <c r="J14" s="215">
        <v>0</v>
      </c>
      <c r="K14" s="203">
        <v>738500</v>
      </c>
      <c r="L14" s="204">
        <v>0</v>
      </c>
      <c r="M14" s="204">
        <v>0</v>
      </c>
      <c r="N14" s="72">
        <v>0</v>
      </c>
      <c r="O14" s="216">
        <f>O15</f>
        <v>526500</v>
      </c>
      <c r="P14" s="216">
        <f>P15</f>
        <v>486500</v>
      </c>
      <c r="Q14" s="216">
        <f>Q15</f>
        <v>486500</v>
      </c>
    </row>
    <row r="15" spans="1:17" s="74" customFormat="1" ht="26.25" customHeight="1" x14ac:dyDescent="0.2">
      <c r="A15" s="181"/>
      <c r="B15" s="206"/>
      <c r="C15" s="81"/>
      <c r="D15" s="217"/>
      <c r="E15" s="212"/>
      <c r="F15" s="82" t="s">
        <v>155</v>
      </c>
      <c r="G15" s="213">
        <v>1</v>
      </c>
      <c r="H15" s="213">
        <v>2</v>
      </c>
      <c r="I15" s="214">
        <v>5210010010</v>
      </c>
      <c r="J15" s="215">
        <v>120</v>
      </c>
      <c r="K15" s="203">
        <v>738500</v>
      </c>
      <c r="L15" s="204">
        <v>0</v>
      </c>
      <c r="M15" s="204">
        <v>0</v>
      </c>
      <c r="N15" s="72">
        <v>0</v>
      </c>
      <c r="O15" s="218">
        <f>'Приложение 8'!X16</f>
        <v>526500</v>
      </c>
      <c r="P15" s="218">
        <f>'Приложение 8'!Y16</f>
        <v>486500</v>
      </c>
      <c r="Q15" s="218">
        <f>'Приложение 8'!Z16</f>
        <v>486500</v>
      </c>
    </row>
    <row r="16" spans="1:17" s="74" customFormat="1" ht="37.5" customHeight="1" x14ac:dyDescent="0.2">
      <c r="A16" s="181"/>
      <c r="B16" s="199"/>
      <c r="C16" s="332" t="s">
        <v>158</v>
      </c>
      <c r="D16" s="333"/>
      <c r="E16" s="333"/>
      <c r="F16" s="334"/>
      <c r="G16" s="200">
        <v>1</v>
      </c>
      <c r="H16" s="200">
        <v>4</v>
      </c>
      <c r="I16" s="201">
        <v>0</v>
      </c>
      <c r="J16" s="202">
        <v>0</v>
      </c>
      <c r="K16" s="203">
        <v>2828400</v>
      </c>
      <c r="L16" s="204">
        <v>0</v>
      </c>
      <c r="M16" s="204">
        <v>0</v>
      </c>
      <c r="N16" s="72">
        <v>0</v>
      </c>
      <c r="O16" s="219">
        <f t="shared" ref="O16:Q18" si="1">O17</f>
        <v>1077900</v>
      </c>
      <c r="P16" s="219">
        <f t="shared" si="1"/>
        <v>974900</v>
      </c>
      <c r="Q16" s="219">
        <f t="shared" si="1"/>
        <v>976000</v>
      </c>
    </row>
    <row r="17" spans="1:17" s="183" customFormat="1" ht="36.75" customHeight="1" x14ac:dyDescent="0.2">
      <c r="A17" s="182"/>
      <c r="B17" s="206"/>
      <c r="C17" s="80"/>
      <c r="D17" s="338" t="s">
        <v>274</v>
      </c>
      <c r="E17" s="339"/>
      <c r="F17" s="341"/>
      <c r="G17" s="220">
        <v>1</v>
      </c>
      <c r="H17" s="220">
        <v>4</v>
      </c>
      <c r="I17" s="221">
        <v>5200000000</v>
      </c>
      <c r="J17" s="222">
        <v>0</v>
      </c>
      <c r="K17" s="195">
        <v>738500</v>
      </c>
      <c r="L17" s="196">
        <v>0</v>
      </c>
      <c r="M17" s="196">
        <v>0</v>
      </c>
      <c r="N17" s="197">
        <v>0</v>
      </c>
      <c r="O17" s="223">
        <f t="shared" si="1"/>
        <v>1077900</v>
      </c>
      <c r="P17" s="223">
        <f t="shared" si="1"/>
        <v>974900</v>
      </c>
      <c r="Q17" s="223">
        <f t="shared" si="1"/>
        <v>976000</v>
      </c>
    </row>
    <row r="18" spans="1:17" s="74" customFormat="1" ht="24.75" customHeight="1" x14ac:dyDescent="0.2">
      <c r="A18" s="181"/>
      <c r="B18" s="210"/>
      <c r="C18" s="211"/>
      <c r="D18" s="338" t="s">
        <v>275</v>
      </c>
      <c r="E18" s="339"/>
      <c r="F18" s="340"/>
      <c r="G18" s="213">
        <v>1</v>
      </c>
      <c r="H18" s="213">
        <v>2</v>
      </c>
      <c r="I18" s="214">
        <v>5210000000</v>
      </c>
      <c r="J18" s="215">
        <v>0</v>
      </c>
      <c r="K18" s="203">
        <v>738500</v>
      </c>
      <c r="L18" s="204">
        <v>0</v>
      </c>
      <c r="M18" s="204">
        <v>0</v>
      </c>
      <c r="N18" s="72">
        <v>0</v>
      </c>
      <c r="O18" s="225">
        <f t="shared" si="1"/>
        <v>1077900</v>
      </c>
      <c r="P18" s="216">
        <f t="shared" si="1"/>
        <v>974900</v>
      </c>
      <c r="Q18" s="216">
        <f t="shared" si="1"/>
        <v>976000</v>
      </c>
    </row>
    <row r="19" spans="1:17" s="74" customFormat="1" ht="14.25" customHeight="1" x14ac:dyDescent="0.2">
      <c r="A19" s="181"/>
      <c r="B19" s="206"/>
      <c r="C19" s="81"/>
      <c r="D19" s="212"/>
      <c r="E19" s="342" t="s">
        <v>159</v>
      </c>
      <c r="F19" s="342"/>
      <c r="G19" s="213">
        <v>1</v>
      </c>
      <c r="H19" s="213">
        <v>4</v>
      </c>
      <c r="I19" s="214">
        <v>5210010020</v>
      </c>
      <c r="J19" s="215">
        <v>0</v>
      </c>
      <c r="K19" s="203">
        <v>2828400</v>
      </c>
      <c r="L19" s="204">
        <v>0</v>
      </c>
      <c r="M19" s="204">
        <v>0</v>
      </c>
      <c r="N19" s="72">
        <v>0</v>
      </c>
      <c r="O19" s="225">
        <f>O20+O21+O22</f>
        <v>1077900</v>
      </c>
      <c r="P19" s="225">
        <f>P20+P21+P22</f>
        <v>974900</v>
      </c>
      <c r="Q19" s="225">
        <f>Q20+Q21+Q22</f>
        <v>976000</v>
      </c>
    </row>
    <row r="20" spans="1:17" s="74" customFormat="1" ht="24.75" customHeight="1" x14ac:dyDescent="0.2">
      <c r="A20" s="181"/>
      <c r="B20" s="206"/>
      <c r="C20" s="81"/>
      <c r="D20" s="217"/>
      <c r="E20" s="212"/>
      <c r="F20" s="82" t="s">
        <v>155</v>
      </c>
      <c r="G20" s="213">
        <v>1</v>
      </c>
      <c r="H20" s="213">
        <v>4</v>
      </c>
      <c r="I20" s="214">
        <v>5210010020</v>
      </c>
      <c r="J20" s="215">
        <v>120</v>
      </c>
      <c r="K20" s="203">
        <v>1951600</v>
      </c>
      <c r="L20" s="204">
        <v>0</v>
      </c>
      <c r="M20" s="204">
        <v>0</v>
      </c>
      <c r="N20" s="72">
        <v>0</v>
      </c>
      <c r="O20" s="218">
        <f>'Приложение 8'!X23</f>
        <v>1043500</v>
      </c>
      <c r="P20" s="218">
        <f>'Приложение 8'!Y23</f>
        <v>940500</v>
      </c>
      <c r="Q20" s="218">
        <f>'Приложение 8'!Z23</f>
        <v>941600</v>
      </c>
    </row>
    <row r="21" spans="1:17" s="74" customFormat="1" ht="27.75" customHeight="1" x14ac:dyDescent="0.2">
      <c r="A21" s="181"/>
      <c r="B21" s="206"/>
      <c r="C21" s="81"/>
      <c r="D21" s="217"/>
      <c r="E21" s="212"/>
      <c r="F21" s="82" t="s">
        <v>160</v>
      </c>
      <c r="G21" s="213">
        <v>1</v>
      </c>
      <c r="H21" s="213">
        <v>4</v>
      </c>
      <c r="I21" s="214">
        <v>5210010020</v>
      </c>
      <c r="J21" s="215">
        <v>240</v>
      </c>
      <c r="K21" s="203">
        <v>835700</v>
      </c>
      <c r="L21" s="204">
        <v>0</v>
      </c>
      <c r="M21" s="204">
        <v>0</v>
      </c>
      <c r="N21" s="72">
        <v>0</v>
      </c>
      <c r="O21" s="218">
        <f>'Приложение 8'!X26</f>
        <v>20000</v>
      </c>
      <c r="P21" s="218">
        <f>'Приложение 8'!Y26</f>
        <v>20000</v>
      </c>
      <c r="Q21" s="218">
        <f>'Приложение 8'!Z26</f>
        <v>20000</v>
      </c>
    </row>
    <row r="22" spans="1:17" s="74" customFormat="1" ht="14.25" customHeight="1" x14ac:dyDescent="0.2">
      <c r="A22" s="181"/>
      <c r="B22" s="206"/>
      <c r="C22" s="81"/>
      <c r="D22" s="217"/>
      <c r="E22" s="212"/>
      <c r="F22" s="82" t="s">
        <v>162</v>
      </c>
      <c r="G22" s="213">
        <v>1</v>
      </c>
      <c r="H22" s="213">
        <v>4</v>
      </c>
      <c r="I22" s="214">
        <v>5210010020</v>
      </c>
      <c r="J22" s="215" t="s">
        <v>163</v>
      </c>
      <c r="K22" s="203">
        <v>26500</v>
      </c>
      <c r="L22" s="204">
        <v>0</v>
      </c>
      <c r="M22" s="204">
        <v>0</v>
      </c>
      <c r="N22" s="72">
        <v>0</v>
      </c>
      <c r="O22" s="218">
        <f>'Приложение 8'!X29</f>
        <v>14400</v>
      </c>
      <c r="P22" s="218">
        <f>'Приложение 8'!Y29</f>
        <v>14400</v>
      </c>
      <c r="Q22" s="218">
        <f>'Приложение 8'!Z29</f>
        <v>14400</v>
      </c>
    </row>
    <row r="23" spans="1:17" s="142" customFormat="1" ht="38.25" customHeight="1" x14ac:dyDescent="0.2">
      <c r="A23" s="184"/>
      <c r="B23" s="226"/>
      <c r="C23" s="227"/>
      <c r="D23" s="343" t="s">
        <v>164</v>
      </c>
      <c r="E23" s="344"/>
      <c r="F23" s="345"/>
      <c r="G23" s="228">
        <v>1</v>
      </c>
      <c r="H23" s="228">
        <v>6</v>
      </c>
      <c r="I23" s="229">
        <v>0</v>
      </c>
      <c r="J23" s="230">
        <v>0</v>
      </c>
      <c r="K23" s="231"/>
      <c r="L23" s="232"/>
      <c r="M23" s="232"/>
      <c r="N23" s="233"/>
      <c r="O23" s="225">
        <f>O24</f>
        <v>15400</v>
      </c>
      <c r="P23" s="225">
        <f t="shared" ref="P23:Q25" si="2">P24</f>
        <v>15400</v>
      </c>
      <c r="Q23" s="225">
        <f t="shared" si="2"/>
        <v>15400</v>
      </c>
    </row>
    <row r="24" spans="1:17" s="142" customFormat="1" ht="39" customHeight="1" x14ac:dyDescent="0.2">
      <c r="A24" s="184"/>
      <c r="B24" s="226"/>
      <c r="C24" s="227"/>
      <c r="D24" s="234"/>
      <c r="E24" s="346" t="s">
        <v>274</v>
      </c>
      <c r="F24" s="347"/>
      <c r="G24" s="235">
        <v>1</v>
      </c>
      <c r="H24" s="235">
        <v>6</v>
      </c>
      <c r="I24" s="236">
        <v>5200000000</v>
      </c>
      <c r="J24" s="237">
        <v>0</v>
      </c>
      <c r="K24" s="231"/>
      <c r="L24" s="232"/>
      <c r="M24" s="232"/>
      <c r="N24" s="233"/>
      <c r="O24" s="225">
        <f>O25</f>
        <v>15400</v>
      </c>
      <c r="P24" s="225">
        <f t="shared" si="2"/>
        <v>15400</v>
      </c>
      <c r="Q24" s="225">
        <f t="shared" si="2"/>
        <v>15400</v>
      </c>
    </row>
    <row r="25" spans="1:17" s="142" customFormat="1" ht="28.5" customHeight="1" x14ac:dyDescent="0.2">
      <c r="A25" s="184"/>
      <c r="B25" s="226"/>
      <c r="C25" s="227"/>
      <c r="D25" s="234"/>
      <c r="E25" s="346" t="s">
        <v>275</v>
      </c>
      <c r="F25" s="347"/>
      <c r="G25" s="238">
        <v>1</v>
      </c>
      <c r="H25" s="238">
        <v>6</v>
      </c>
      <c r="I25" s="239">
        <v>5210000000</v>
      </c>
      <c r="J25" s="240">
        <v>0</v>
      </c>
      <c r="K25" s="231"/>
      <c r="L25" s="232"/>
      <c r="M25" s="232"/>
      <c r="N25" s="233"/>
      <c r="O25" s="225">
        <f>O26</f>
        <v>15400</v>
      </c>
      <c r="P25" s="225">
        <f t="shared" si="2"/>
        <v>15400</v>
      </c>
      <c r="Q25" s="225">
        <f t="shared" si="2"/>
        <v>15400</v>
      </c>
    </row>
    <row r="26" spans="1:17" s="142" customFormat="1" ht="30" customHeight="1" x14ac:dyDescent="0.2">
      <c r="A26" s="184"/>
      <c r="B26" s="226"/>
      <c r="C26" s="227"/>
      <c r="D26" s="234"/>
      <c r="E26" s="241"/>
      <c r="F26" s="242" t="s">
        <v>165</v>
      </c>
      <c r="G26" s="238">
        <v>1</v>
      </c>
      <c r="H26" s="238">
        <v>6</v>
      </c>
      <c r="I26" s="239">
        <v>5210010080</v>
      </c>
      <c r="J26" s="240">
        <v>0</v>
      </c>
      <c r="K26" s="231">
        <v>26500</v>
      </c>
      <c r="L26" s="232">
        <v>0</v>
      </c>
      <c r="M26" s="232">
        <v>0</v>
      </c>
      <c r="N26" s="233">
        <v>0</v>
      </c>
      <c r="O26" s="225">
        <f>O27</f>
        <v>15400</v>
      </c>
      <c r="P26" s="225">
        <f>P27</f>
        <v>15400</v>
      </c>
      <c r="Q26" s="225">
        <f>Q27</f>
        <v>15400</v>
      </c>
    </row>
    <row r="27" spans="1:17" s="142" customFormat="1" ht="15" customHeight="1" x14ac:dyDescent="0.2">
      <c r="A27" s="184"/>
      <c r="B27" s="226"/>
      <c r="C27" s="243"/>
      <c r="D27" s="244"/>
      <c r="E27" s="245"/>
      <c r="F27" s="246" t="s">
        <v>162</v>
      </c>
      <c r="G27" s="238">
        <v>1</v>
      </c>
      <c r="H27" s="238">
        <v>6</v>
      </c>
      <c r="I27" s="239">
        <v>5210010080</v>
      </c>
      <c r="J27" s="240" t="s">
        <v>163</v>
      </c>
      <c r="K27" s="231"/>
      <c r="L27" s="232"/>
      <c r="M27" s="232"/>
      <c r="N27" s="233"/>
      <c r="O27" s="247">
        <f>'Приложение 8'!X33</f>
        <v>15400</v>
      </c>
      <c r="P27" s="247">
        <f>'Приложение 8'!Y33</f>
        <v>15400</v>
      </c>
      <c r="Q27" s="247">
        <f>'Приложение 8'!Z33</f>
        <v>15400</v>
      </c>
    </row>
    <row r="28" spans="1:17" s="74" customFormat="1" ht="14.25" customHeight="1" x14ac:dyDescent="0.2">
      <c r="A28" s="181"/>
      <c r="B28" s="348" t="s">
        <v>166</v>
      </c>
      <c r="C28" s="348"/>
      <c r="D28" s="348"/>
      <c r="E28" s="348"/>
      <c r="F28" s="348"/>
      <c r="G28" s="200">
        <v>2</v>
      </c>
      <c r="H28" s="200">
        <v>0</v>
      </c>
      <c r="I28" s="201">
        <v>0</v>
      </c>
      <c r="J28" s="202">
        <v>0</v>
      </c>
      <c r="K28" s="203">
        <v>158200</v>
      </c>
      <c r="L28" s="204">
        <v>0</v>
      </c>
      <c r="M28" s="204">
        <v>0</v>
      </c>
      <c r="N28" s="72">
        <v>0</v>
      </c>
      <c r="O28" s="205">
        <f>O29</f>
        <v>101900</v>
      </c>
      <c r="P28" s="205">
        <f t="shared" ref="P28:Q31" si="3">P29</f>
        <v>103000</v>
      </c>
      <c r="Q28" s="205">
        <f t="shared" si="3"/>
        <v>107100</v>
      </c>
    </row>
    <row r="29" spans="1:17" s="74" customFormat="1" ht="15" customHeight="1" x14ac:dyDescent="0.2">
      <c r="A29" s="181"/>
      <c r="B29" s="199"/>
      <c r="C29" s="349" t="s">
        <v>167</v>
      </c>
      <c r="D29" s="349"/>
      <c r="E29" s="349"/>
      <c r="F29" s="349"/>
      <c r="G29" s="200">
        <v>2</v>
      </c>
      <c r="H29" s="200">
        <v>3</v>
      </c>
      <c r="I29" s="201">
        <v>0</v>
      </c>
      <c r="J29" s="202">
        <v>0</v>
      </c>
      <c r="K29" s="203">
        <v>158200</v>
      </c>
      <c r="L29" s="204">
        <v>0</v>
      </c>
      <c r="M29" s="204">
        <v>0</v>
      </c>
      <c r="N29" s="72">
        <v>0</v>
      </c>
      <c r="O29" s="205">
        <f>O30</f>
        <v>101900</v>
      </c>
      <c r="P29" s="205">
        <f t="shared" si="3"/>
        <v>103000</v>
      </c>
      <c r="Q29" s="205">
        <f t="shared" si="3"/>
        <v>107100</v>
      </c>
    </row>
    <row r="30" spans="1:17" s="183" customFormat="1" ht="40.5" customHeight="1" x14ac:dyDescent="0.2">
      <c r="A30" s="182"/>
      <c r="B30" s="206"/>
      <c r="C30" s="80"/>
      <c r="D30" s="338" t="s">
        <v>274</v>
      </c>
      <c r="E30" s="339"/>
      <c r="F30" s="341"/>
      <c r="G30" s="220">
        <v>2</v>
      </c>
      <c r="H30" s="220">
        <v>3</v>
      </c>
      <c r="I30" s="221">
        <v>5200000000</v>
      </c>
      <c r="J30" s="222">
        <v>0</v>
      </c>
      <c r="K30" s="195">
        <v>738500</v>
      </c>
      <c r="L30" s="196">
        <v>0</v>
      </c>
      <c r="M30" s="196">
        <v>0</v>
      </c>
      <c r="N30" s="197">
        <v>0</v>
      </c>
      <c r="O30" s="224">
        <f>O31</f>
        <v>101900</v>
      </c>
      <c r="P30" s="224">
        <f t="shared" si="3"/>
        <v>103000</v>
      </c>
      <c r="Q30" s="224">
        <f t="shared" si="3"/>
        <v>107100</v>
      </c>
    </row>
    <row r="31" spans="1:17" s="74" customFormat="1" ht="25.5" customHeight="1" x14ac:dyDescent="0.2">
      <c r="A31" s="181"/>
      <c r="B31" s="206"/>
      <c r="C31" s="80"/>
      <c r="D31" s="342" t="s">
        <v>168</v>
      </c>
      <c r="E31" s="342"/>
      <c r="F31" s="342"/>
      <c r="G31" s="213">
        <v>2</v>
      </c>
      <c r="H31" s="213">
        <v>3</v>
      </c>
      <c r="I31" s="214">
        <v>5220000000</v>
      </c>
      <c r="J31" s="215">
        <v>0</v>
      </c>
      <c r="K31" s="203">
        <v>158200</v>
      </c>
      <c r="L31" s="204">
        <v>0</v>
      </c>
      <c r="M31" s="204">
        <v>0</v>
      </c>
      <c r="N31" s="72">
        <v>0</v>
      </c>
      <c r="O31" s="216">
        <f>O32</f>
        <v>101900</v>
      </c>
      <c r="P31" s="216">
        <f t="shared" si="3"/>
        <v>103000</v>
      </c>
      <c r="Q31" s="216">
        <f t="shared" si="3"/>
        <v>107100</v>
      </c>
    </row>
    <row r="32" spans="1:17" s="74" customFormat="1" ht="26.25" customHeight="1" x14ac:dyDescent="0.2">
      <c r="A32" s="181"/>
      <c r="B32" s="206"/>
      <c r="C32" s="81"/>
      <c r="D32" s="212"/>
      <c r="E32" s="342" t="s">
        <v>169</v>
      </c>
      <c r="F32" s="342"/>
      <c r="G32" s="213">
        <v>2</v>
      </c>
      <c r="H32" s="213">
        <v>3</v>
      </c>
      <c r="I32" s="214">
        <v>5220051180</v>
      </c>
      <c r="J32" s="215">
        <v>0</v>
      </c>
      <c r="K32" s="203">
        <v>158200</v>
      </c>
      <c r="L32" s="204">
        <v>0</v>
      </c>
      <c r="M32" s="204">
        <v>0</v>
      </c>
      <c r="N32" s="72">
        <v>0</v>
      </c>
      <c r="O32" s="216">
        <f>O33+O34</f>
        <v>101900</v>
      </c>
      <c r="P32" s="216">
        <f>P33+P34</f>
        <v>103000</v>
      </c>
      <c r="Q32" s="216">
        <f>Q33+Q34</f>
        <v>107100</v>
      </c>
    </row>
    <row r="33" spans="1:17" s="74" customFormat="1" ht="12" customHeight="1" x14ac:dyDescent="0.2">
      <c r="A33" s="181"/>
      <c r="B33" s="206"/>
      <c r="C33" s="81"/>
      <c r="D33" s="217"/>
      <c r="E33" s="212"/>
      <c r="F33" s="82" t="s">
        <v>155</v>
      </c>
      <c r="G33" s="213">
        <v>2</v>
      </c>
      <c r="H33" s="213">
        <v>3</v>
      </c>
      <c r="I33" s="214">
        <v>5220051180</v>
      </c>
      <c r="J33" s="215">
        <v>120</v>
      </c>
      <c r="K33" s="203">
        <v>144400</v>
      </c>
      <c r="L33" s="204">
        <v>0</v>
      </c>
      <c r="M33" s="204">
        <v>0</v>
      </c>
      <c r="N33" s="72">
        <v>0</v>
      </c>
      <c r="O33" s="218">
        <f>'Приложение 8'!X40</f>
        <v>100000</v>
      </c>
      <c r="P33" s="218">
        <f>'Приложение 8'!Y40</f>
        <v>101000</v>
      </c>
      <c r="Q33" s="218">
        <f>'Приложение 8'!Z40</f>
        <v>105000</v>
      </c>
    </row>
    <row r="34" spans="1:17" s="74" customFormat="1" ht="25.5" customHeight="1" x14ac:dyDescent="0.2">
      <c r="A34" s="181"/>
      <c r="B34" s="206"/>
      <c r="C34" s="81"/>
      <c r="D34" s="217"/>
      <c r="E34" s="212"/>
      <c r="F34" s="82" t="s">
        <v>160</v>
      </c>
      <c r="G34" s="213">
        <v>2</v>
      </c>
      <c r="H34" s="213">
        <v>3</v>
      </c>
      <c r="I34" s="214">
        <v>5220051180</v>
      </c>
      <c r="J34" s="215">
        <v>240</v>
      </c>
      <c r="K34" s="203">
        <v>13800</v>
      </c>
      <c r="L34" s="204">
        <v>0</v>
      </c>
      <c r="M34" s="204">
        <v>0</v>
      </c>
      <c r="N34" s="72">
        <v>0</v>
      </c>
      <c r="O34" s="218">
        <f>'Приложение 8'!X43</f>
        <v>1900</v>
      </c>
      <c r="P34" s="218">
        <f>'Приложение 8'!Y43</f>
        <v>2000</v>
      </c>
      <c r="Q34" s="218">
        <f>'Приложение 8'!Z43</f>
        <v>2100</v>
      </c>
    </row>
    <row r="35" spans="1:17" s="74" customFormat="1" ht="30" customHeight="1" x14ac:dyDescent="0.2">
      <c r="A35" s="181"/>
      <c r="B35" s="348" t="s">
        <v>171</v>
      </c>
      <c r="C35" s="348"/>
      <c r="D35" s="348"/>
      <c r="E35" s="348"/>
      <c r="F35" s="348"/>
      <c r="G35" s="200">
        <v>3</v>
      </c>
      <c r="H35" s="200">
        <v>0</v>
      </c>
      <c r="I35" s="201">
        <v>0</v>
      </c>
      <c r="J35" s="202">
        <v>0</v>
      </c>
      <c r="K35" s="203">
        <v>101200</v>
      </c>
      <c r="L35" s="204">
        <v>0</v>
      </c>
      <c r="M35" s="204">
        <v>0</v>
      </c>
      <c r="N35" s="72">
        <v>0</v>
      </c>
      <c r="O35" s="205">
        <f>O36</f>
        <v>5000</v>
      </c>
      <c r="P35" s="205">
        <f t="shared" ref="P35:Q38" si="4">P36</f>
        <v>5000</v>
      </c>
      <c r="Q35" s="205">
        <f t="shared" si="4"/>
        <v>5000</v>
      </c>
    </row>
    <row r="36" spans="1:17" s="74" customFormat="1" ht="14.25" customHeight="1" x14ac:dyDescent="0.2">
      <c r="A36" s="181"/>
      <c r="B36" s="199"/>
      <c r="C36" s="349" t="s">
        <v>172</v>
      </c>
      <c r="D36" s="349"/>
      <c r="E36" s="349"/>
      <c r="F36" s="349"/>
      <c r="G36" s="200">
        <v>3</v>
      </c>
      <c r="H36" s="200">
        <v>10</v>
      </c>
      <c r="I36" s="201">
        <v>0</v>
      </c>
      <c r="J36" s="202">
        <v>0</v>
      </c>
      <c r="K36" s="203">
        <v>60000</v>
      </c>
      <c r="L36" s="204">
        <v>0</v>
      </c>
      <c r="M36" s="204">
        <v>0</v>
      </c>
      <c r="N36" s="72">
        <v>0</v>
      </c>
      <c r="O36" s="205">
        <f>O37</f>
        <v>5000</v>
      </c>
      <c r="P36" s="205">
        <f t="shared" si="4"/>
        <v>5000</v>
      </c>
      <c r="Q36" s="205">
        <f t="shared" si="4"/>
        <v>5000</v>
      </c>
    </row>
    <row r="37" spans="1:17" s="183" customFormat="1" ht="39.75" customHeight="1" x14ac:dyDescent="0.2">
      <c r="A37" s="182"/>
      <c r="B37" s="206"/>
      <c r="C37" s="80"/>
      <c r="D37" s="338" t="s">
        <v>274</v>
      </c>
      <c r="E37" s="339"/>
      <c r="F37" s="341"/>
      <c r="G37" s="220">
        <v>3</v>
      </c>
      <c r="H37" s="220">
        <v>10</v>
      </c>
      <c r="I37" s="221">
        <v>5200000000</v>
      </c>
      <c r="J37" s="222">
        <v>0</v>
      </c>
      <c r="K37" s="195">
        <v>738500</v>
      </c>
      <c r="L37" s="196">
        <v>0</v>
      </c>
      <c r="M37" s="196">
        <v>0</v>
      </c>
      <c r="N37" s="197">
        <v>0</v>
      </c>
      <c r="O37" s="224">
        <f>O38</f>
        <v>5000</v>
      </c>
      <c r="P37" s="224">
        <f t="shared" si="4"/>
        <v>5000</v>
      </c>
      <c r="Q37" s="224">
        <f t="shared" si="4"/>
        <v>5000</v>
      </c>
    </row>
    <row r="38" spans="1:17" s="74" customFormat="1" ht="26.25" customHeight="1" x14ac:dyDescent="0.2">
      <c r="A38" s="181"/>
      <c r="B38" s="206"/>
      <c r="C38" s="80"/>
      <c r="D38" s="342" t="s">
        <v>276</v>
      </c>
      <c r="E38" s="342"/>
      <c r="F38" s="342"/>
      <c r="G38" s="213">
        <v>3</v>
      </c>
      <c r="H38" s="213">
        <v>10</v>
      </c>
      <c r="I38" s="214">
        <v>5230000000</v>
      </c>
      <c r="J38" s="215">
        <v>0</v>
      </c>
      <c r="K38" s="203">
        <v>60000</v>
      </c>
      <c r="L38" s="204">
        <v>0</v>
      </c>
      <c r="M38" s="204">
        <v>0</v>
      </c>
      <c r="N38" s="72">
        <v>0</v>
      </c>
      <c r="O38" s="216">
        <f>O39</f>
        <v>5000</v>
      </c>
      <c r="P38" s="216">
        <f t="shared" si="4"/>
        <v>5000</v>
      </c>
      <c r="Q38" s="216">
        <f t="shared" si="4"/>
        <v>5000</v>
      </c>
    </row>
    <row r="39" spans="1:17" s="74" customFormat="1" ht="26.25" customHeight="1" x14ac:dyDescent="0.2">
      <c r="A39" s="181"/>
      <c r="B39" s="206"/>
      <c r="C39" s="81"/>
      <c r="D39" s="217"/>
      <c r="E39" s="212"/>
      <c r="F39" s="82" t="s">
        <v>174</v>
      </c>
      <c r="G39" s="213">
        <v>3</v>
      </c>
      <c r="H39" s="213">
        <v>10</v>
      </c>
      <c r="I39" s="214">
        <v>5230095020</v>
      </c>
      <c r="J39" s="215">
        <v>0</v>
      </c>
      <c r="K39" s="203">
        <v>60000</v>
      </c>
      <c r="L39" s="204">
        <v>0</v>
      </c>
      <c r="M39" s="204">
        <v>0</v>
      </c>
      <c r="N39" s="72">
        <v>0</v>
      </c>
      <c r="O39" s="216">
        <f>O40</f>
        <v>5000</v>
      </c>
      <c r="P39" s="216">
        <f>P40</f>
        <v>5000</v>
      </c>
      <c r="Q39" s="216">
        <f>Q40</f>
        <v>5000</v>
      </c>
    </row>
    <row r="40" spans="1:17" s="74" customFormat="1" ht="30.75" customHeight="1" x14ac:dyDescent="0.2">
      <c r="A40" s="181"/>
      <c r="B40" s="206"/>
      <c r="C40" s="81"/>
      <c r="D40" s="217"/>
      <c r="E40" s="212"/>
      <c r="F40" s="82" t="s">
        <v>160</v>
      </c>
      <c r="G40" s="213">
        <v>3</v>
      </c>
      <c r="H40" s="213">
        <v>10</v>
      </c>
      <c r="I40" s="214">
        <v>5230095020</v>
      </c>
      <c r="J40" s="215">
        <v>240</v>
      </c>
      <c r="K40" s="203">
        <v>60000</v>
      </c>
      <c r="L40" s="204">
        <v>0</v>
      </c>
      <c r="M40" s="204">
        <v>0</v>
      </c>
      <c r="N40" s="72">
        <v>0</v>
      </c>
      <c r="O40" s="218">
        <f>'Приложение 8'!X50</f>
        <v>5000</v>
      </c>
      <c r="P40" s="218">
        <f>'Приложение 8'!Y50</f>
        <v>5000</v>
      </c>
      <c r="Q40" s="218">
        <f>'Приложение 8'!Z50</f>
        <v>5000</v>
      </c>
    </row>
    <row r="41" spans="1:17" s="74" customFormat="1" ht="17.25" customHeight="1" x14ac:dyDescent="0.2">
      <c r="A41" s="181"/>
      <c r="B41" s="350" t="s">
        <v>175</v>
      </c>
      <c r="C41" s="351"/>
      <c r="D41" s="351"/>
      <c r="E41" s="351"/>
      <c r="F41" s="352"/>
      <c r="G41" s="200">
        <v>4</v>
      </c>
      <c r="H41" s="200">
        <v>0</v>
      </c>
      <c r="I41" s="201">
        <v>0</v>
      </c>
      <c r="J41" s="202">
        <v>0</v>
      </c>
      <c r="K41" s="248"/>
      <c r="L41" s="249"/>
      <c r="M41" s="249"/>
      <c r="N41" s="79"/>
      <c r="O41" s="205">
        <f>O42</f>
        <v>174000</v>
      </c>
      <c r="P41" s="205">
        <f t="shared" ref="P41:Q44" si="5">P42</f>
        <v>179000</v>
      </c>
      <c r="Q41" s="205">
        <f t="shared" si="5"/>
        <v>186000</v>
      </c>
    </row>
    <row r="42" spans="1:17" s="74" customFormat="1" ht="14.25" customHeight="1" x14ac:dyDescent="0.2">
      <c r="A42" s="181"/>
      <c r="B42" s="199"/>
      <c r="C42" s="349" t="s">
        <v>191</v>
      </c>
      <c r="D42" s="349"/>
      <c r="E42" s="349"/>
      <c r="F42" s="349"/>
      <c r="G42" s="200">
        <v>4</v>
      </c>
      <c r="H42" s="200">
        <v>9</v>
      </c>
      <c r="I42" s="201">
        <v>0</v>
      </c>
      <c r="J42" s="202">
        <v>0</v>
      </c>
      <c r="K42" s="203">
        <v>60000</v>
      </c>
      <c r="L42" s="204">
        <v>0</v>
      </c>
      <c r="M42" s="204">
        <v>0</v>
      </c>
      <c r="N42" s="72">
        <v>0</v>
      </c>
      <c r="O42" s="205">
        <f>O43</f>
        <v>174000</v>
      </c>
      <c r="P42" s="205">
        <f t="shared" si="5"/>
        <v>179000</v>
      </c>
      <c r="Q42" s="205">
        <f t="shared" si="5"/>
        <v>186000</v>
      </c>
    </row>
    <row r="43" spans="1:17" s="183" customFormat="1" ht="39.75" customHeight="1" x14ac:dyDescent="0.2">
      <c r="A43" s="182"/>
      <c r="B43" s="206"/>
      <c r="C43" s="80"/>
      <c r="D43" s="338" t="s">
        <v>274</v>
      </c>
      <c r="E43" s="339"/>
      <c r="F43" s="341"/>
      <c r="G43" s="220">
        <v>4</v>
      </c>
      <c r="H43" s="220">
        <v>9</v>
      </c>
      <c r="I43" s="221">
        <v>5200000000</v>
      </c>
      <c r="J43" s="222">
        <v>0</v>
      </c>
      <c r="K43" s="195">
        <v>738500</v>
      </c>
      <c r="L43" s="196">
        <v>0</v>
      </c>
      <c r="M43" s="196">
        <v>0</v>
      </c>
      <c r="N43" s="197">
        <v>0</v>
      </c>
      <c r="O43" s="224">
        <f>O44</f>
        <v>174000</v>
      </c>
      <c r="P43" s="224">
        <f t="shared" si="5"/>
        <v>179000</v>
      </c>
      <c r="Q43" s="224">
        <f t="shared" si="5"/>
        <v>186000</v>
      </c>
    </row>
    <row r="44" spans="1:17" s="74" customFormat="1" ht="24.75" customHeight="1" x14ac:dyDescent="0.2">
      <c r="A44" s="181"/>
      <c r="B44" s="206"/>
      <c r="C44" s="80"/>
      <c r="D44" s="342" t="s">
        <v>277</v>
      </c>
      <c r="E44" s="342"/>
      <c r="F44" s="342"/>
      <c r="G44" s="213">
        <v>4</v>
      </c>
      <c r="H44" s="213">
        <v>9</v>
      </c>
      <c r="I44" s="214">
        <v>5240000000</v>
      </c>
      <c r="J44" s="215">
        <v>0</v>
      </c>
      <c r="K44" s="203">
        <v>60000</v>
      </c>
      <c r="L44" s="204">
        <v>0</v>
      </c>
      <c r="M44" s="204">
        <v>0</v>
      </c>
      <c r="N44" s="72">
        <v>0</v>
      </c>
      <c r="O44" s="216">
        <f>O45</f>
        <v>174000</v>
      </c>
      <c r="P44" s="216">
        <f t="shared" si="5"/>
        <v>179000</v>
      </c>
      <c r="Q44" s="216">
        <f t="shared" si="5"/>
        <v>186000</v>
      </c>
    </row>
    <row r="45" spans="1:17" s="74" customFormat="1" ht="26.25" customHeight="1" x14ac:dyDescent="0.2">
      <c r="A45" s="181"/>
      <c r="B45" s="206"/>
      <c r="C45" s="81"/>
      <c r="D45" s="212"/>
      <c r="E45" s="342" t="s">
        <v>178</v>
      </c>
      <c r="F45" s="342"/>
      <c r="G45" s="213">
        <v>4</v>
      </c>
      <c r="H45" s="213">
        <v>9</v>
      </c>
      <c r="I45" s="214">
        <v>5240095280</v>
      </c>
      <c r="J45" s="215">
        <v>0</v>
      </c>
      <c r="K45" s="203">
        <v>60000</v>
      </c>
      <c r="L45" s="204">
        <v>0</v>
      </c>
      <c r="M45" s="204">
        <v>0</v>
      </c>
      <c r="N45" s="72">
        <v>0</v>
      </c>
      <c r="O45" s="216">
        <f>O46</f>
        <v>174000</v>
      </c>
      <c r="P45" s="216">
        <f>P46</f>
        <v>179000</v>
      </c>
      <c r="Q45" s="216">
        <f>Q46</f>
        <v>186000</v>
      </c>
    </row>
    <row r="46" spans="1:17" s="74" customFormat="1" ht="26.25" customHeight="1" x14ac:dyDescent="0.2">
      <c r="A46" s="181"/>
      <c r="B46" s="206"/>
      <c r="C46" s="81"/>
      <c r="D46" s="217"/>
      <c r="E46" s="212"/>
      <c r="F46" s="82" t="s">
        <v>160</v>
      </c>
      <c r="G46" s="213">
        <v>4</v>
      </c>
      <c r="H46" s="213">
        <v>9</v>
      </c>
      <c r="I46" s="214">
        <v>5240095280</v>
      </c>
      <c r="J46" s="215">
        <v>240</v>
      </c>
      <c r="K46" s="203">
        <v>60000</v>
      </c>
      <c r="L46" s="204">
        <v>0</v>
      </c>
      <c r="M46" s="204">
        <v>0</v>
      </c>
      <c r="N46" s="72">
        <v>0</v>
      </c>
      <c r="O46" s="218">
        <f>'Приложение 8'!X57</f>
        <v>174000</v>
      </c>
      <c r="P46" s="218">
        <f>'Приложение 8'!Y57</f>
        <v>179000</v>
      </c>
      <c r="Q46" s="218">
        <f>'Приложение 8'!Z57</f>
        <v>186000</v>
      </c>
    </row>
    <row r="47" spans="1:17" s="74" customFormat="1" ht="15" customHeight="1" x14ac:dyDescent="0.2">
      <c r="A47" s="181"/>
      <c r="B47" s="348" t="s">
        <v>180</v>
      </c>
      <c r="C47" s="348"/>
      <c r="D47" s="348"/>
      <c r="E47" s="348"/>
      <c r="F47" s="348"/>
      <c r="G47" s="200">
        <v>5</v>
      </c>
      <c r="H47" s="200">
        <v>0</v>
      </c>
      <c r="I47" s="201">
        <v>0</v>
      </c>
      <c r="J47" s="202">
        <v>0</v>
      </c>
      <c r="K47" s="203">
        <v>2518700</v>
      </c>
      <c r="L47" s="204">
        <v>0</v>
      </c>
      <c r="M47" s="204">
        <v>0</v>
      </c>
      <c r="N47" s="72">
        <v>0</v>
      </c>
      <c r="O47" s="205">
        <f>O48</f>
        <v>1000</v>
      </c>
      <c r="P47" s="205">
        <f t="shared" ref="P47:Q50" si="6">P48</f>
        <v>1000</v>
      </c>
      <c r="Q47" s="205">
        <f t="shared" si="6"/>
        <v>1000</v>
      </c>
    </row>
    <row r="48" spans="1:17" s="74" customFormat="1" ht="14.25" customHeight="1" x14ac:dyDescent="0.2">
      <c r="A48" s="181"/>
      <c r="B48" s="199"/>
      <c r="C48" s="349" t="s">
        <v>181</v>
      </c>
      <c r="D48" s="349"/>
      <c r="E48" s="349"/>
      <c r="F48" s="349"/>
      <c r="G48" s="200">
        <v>5</v>
      </c>
      <c r="H48" s="200">
        <v>3</v>
      </c>
      <c r="I48" s="201">
        <v>0</v>
      </c>
      <c r="J48" s="202">
        <v>0</v>
      </c>
      <c r="K48" s="203">
        <v>2518700</v>
      </c>
      <c r="L48" s="204">
        <v>0</v>
      </c>
      <c r="M48" s="204">
        <v>0</v>
      </c>
      <c r="N48" s="72">
        <v>0</v>
      </c>
      <c r="O48" s="205">
        <f>O49</f>
        <v>1000</v>
      </c>
      <c r="P48" s="205">
        <f t="shared" si="6"/>
        <v>1000</v>
      </c>
      <c r="Q48" s="205">
        <f t="shared" si="6"/>
        <v>1000</v>
      </c>
    </row>
    <row r="49" spans="1:17" s="183" customFormat="1" ht="39.75" customHeight="1" x14ac:dyDescent="0.2">
      <c r="A49" s="182"/>
      <c r="B49" s="206"/>
      <c r="C49" s="80"/>
      <c r="D49" s="338" t="s">
        <v>274</v>
      </c>
      <c r="E49" s="339"/>
      <c r="F49" s="341"/>
      <c r="G49" s="220">
        <v>5</v>
      </c>
      <c r="H49" s="220">
        <v>3</v>
      </c>
      <c r="I49" s="221">
        <v>5200000000</v>
      </c>
      <c r="J49" s="222">
        <v>0</v>
      </c>
      <c r="K49" s="195">
        <v>738500</v>
      </c>
      <c r="L49" s="196">
        <v>0</v>
      </c>
      <c r="M49" s="196">
        <v>0</v>
      </c>
      <c r="N49" s="197">
        <v>0</v>
      </c>
      <c r="O49" s="224">
        <f>O50</f>
        <v>1000</v>
      </c>
      <c r="P49" s="224">
        <f t="shared" si="6"/>
        <v>1000</v>
      </c>
      <c r="Q49" s="224">
        <f t="shared" si="6"/>
        <v>1000</v>
      </c>
    </row>
    <row r="50" spans="1:17" s="74" customFormat="1" ht="24.75" customHeight="1" x14ac:dyDescent="0.2">
      <c r="A50" s="181"/>
      <c r="B50" s="206"/>
      <c r="C50" s="80"/>
      <c r="D50" s="342" t="s">
        <v>278</v>
      </c>
      <c r="E50" s="342"/>
      <c r="F50" s="342"/>
      <c r="G50" s="213">
        <v>5</v>
      </c>
      <c r="H50" s="213">
        <v>3</v>
      </c>
      <c r="I50" s="214">
        <v>5250000000</v>
      </c>
      <c r="J50" s="215">
        <v>0</v>
      </c>
      <c r="K50" s="203">
        <v>2518700</v>
      </c>
      <c r="L50" s="204">
        <v>0</v>
      </c>
      <c r="M50" s="204">
        <v>0</v>
      </c>
      <c r="N50" s="72">
        <v>0</v>
      </c>
      <c r="O50" s="216">
        <f>O51</f>
        <v>1000</v>
      </c>
      <c r="P50" s="216">
        <f t="shared" si="6"/>
        <v>1000</v>
      </c>
      <c r="Q50" s="216">
        <f t="shared" si="6"/>
        <v>1000</v>
      </c>
    </row>
    <row r="51" spans="1:17" s="74" customFormat="1" ht="24.75" customHeight="1" x14ac:dyDescent="0.2">
      <c r="A51" s="181"/>
      <c r="B51" s="206"/>
      <c r="C51" s="81"/>
      <c r="D51" s="212"/>
      <c r="E51" s="342" t="s">
        <v>183</v>
      </c>
      <c r="F51" s="342"/>
      <c r="G51" s="213">
        <v>5</v>
      </c>
      <c r="H51" s="213">
        <v>3</v>
      </c>
      <c r="I51" s="214">
        <v>5250095310</v>
      </c>
      <c r="J51" s="215">
        <v>0</v>
      </c>
      <c r="K51" s="203">
        <v>2518700</v>
      </c>
      <c r="L51" s="204">
        <v>0</v>
      </c>
      <c r="M51" s="204">
        <v>0</v>
      </c>
      <c r="N51" s="72">
        <v>0</v>
      </c>
      <c r="O51" s="216">
        <f>O52</f>
        <v>1000</v>
      </c>
      <c r="P51" s="216">
        <f>P52</f>
        <v>1000</v>
      </c>
      <c r="Q51" s="216">
        <f>Q52</f>
        <v>1000</v>
      </c>
    </row>
    <row r="52" spans="1:17" s="74" customFormat="1" ht="27.75" customHeight="1" x14ac:dyDescent="0.2">
      <c r="A52" s="181"/>
      <c r="B52" s="206"/>
      <c r="C52" s="81"/>
      <c r="D52" s="217"/>
      <c r="E52" s="212"/>
      <c r="F52" s="82" t="s">
        <v>160</v>
      </c>
      <c r="G52" s="213">
        <v>5</v>
      </c>
      <c r="H52" s="213">
        <v>3</v>
      </c>
      <c r="I52" s="214">
        <v>5750095310</v>
      </c>
      <c r="J52" s="215">
        <v>240</v>
      </c>
      <c r="K52" s="203">
        <v>2518700</v>
      </c>
      <c r="L52" s="204">
        <v>0</v>
      </c>
      <c r="M52" s="204">
        <v>0</v>
      </c>
      <c r="N52" s="72">
        <v>0</v>
      </c>
      <c r="O52" s="218">
        <f>'Приложение 8'!X65</f>
        <v>1000</v>
      </c>
      <c r="P52" s="218">
        <f>'Приложение 8'!Y65</f>
        <v>1000</v>
      </c>
      <c r="Q52" s="218">
        <f>'Приложение 8'!Z65</f>
        <v>1000</v>
      </c>
    </row>
    <row r="53" spans="1:17" s="74" customFormat="1" ht="21" customHeight="1" x14ac:dyDescent="0.2">
      <c r="A53" s="181"/>
      <c r="B53" s="348" t="s">
        <v>184</v>
      </c>
      <c r="C53" s="348"/>
      <c r="D53" s="348"/>
      <c r="E53" s="348"/>
      <c r="F53" s="348"/>
      <c r="G53" s="200">
        <v>8</v>
      </c>
      <c r="H53" s="200">
        <v>0</v>
      </c>
      <c r="I53" s="201">
        <v>0</v>
      </c>
      <c r="J53" s="202">
        <v>0</v>
      </c>
      <c r="K53" s="203">
        <v>6434050</v>
      </c>
      <c r="L53" s="204">
        <v>0</v>
      </c>
      <c r="M53" s="204">
        <v>0</v>
      </c>
      <c r="N53" s="72">
        <v>0</v>
      </c>
      <c r="O53" s="219">
        <f t="shared" ref="O53:Q55" si="7">O54</f>
        <v>1540000</v>
      </c>
      <c r="P53" s="205">
        <f t="shared" si="7"/>
        <v>1540000</v>
      </c>
      <c r="Q53" s="205">
        <f t="shared" si="7"/>
        <v>1540000</v>
      </c>
    </row>
    <row r="54" spans="1:17" s="74" customFormat="1" ht="14.25" customHeight="1" x14ac:dyDescent="0.2">
      <c r="A54" s="181"/>
      <c r="B54" s="199"/>
      <c r="C54" s="349" t="s">
        <v>185</v>
      </c>
      <c r="D54" s="349"/>
      <c r="E54" s="349"/>
      <c r="F54" s="349"/>
      <c r="G54" s="200">
        <v>8</v>
      </c>
      <c r="H54" s="200">
        <v>1</v>
      </c>
      <c r="I54" s="201">
        <v>0</v>
      </c>
      <c r="J54" s="202">
        <v>0</v>
      </c>
      <c r="K54" s="203">
        <v>6434050</v>
      </c>
      <c r="L54" s="204">
        <v>0</v>
      </c>
      <c r="M54" s="204">
        <v>0</v>
      </c>
      <c r="N54" s="72">
        <v>0</v>
      </c>
      <c r="O54" s="219">
        <f t="shared" si="7"/>
        <v>1540000</v>
      </c>
      <c r="P54" s="205">
        <f t="shared" si="7"/>
        <v>1540000</v>
      </c>
      <c r="Q54" s="205">
        <f t="shared" si="7"/>
        <v>1540000</v>
      </c>
    </row>
    <row r="55" spans="1:17" s="183" customFormat="1" ht="36" customHeight="1" x14ac:dyDescent="0.2">
      <c r="A55" s="182"/>
      <c r="B55" s="206"/>
      <c r="C55" s="80"/>
      <c r="D55" s="338" t="s">
        <v>274</v>
      </c>
      <c r="E55" s="339"/>
      <c r="F55" s="341"/>
      <c r="G55" s="220">
        <v>8</v>
      </c>
      <c r="H55" s="220">
        <v>1</v>
      </c>
      <c r="I55" s="221">
        <v>5200000000</v>
      </c>
      <c r="J55" s="222">
        <v>0</v>
      </c>
      <c r="K55" s="195">
        <v>738500</v>
      </c>
      <c r="L55" s="196">
        <v>0</v>
      </c>
      <c r="M55" s="196">
        <v>0</v>
      </c>
      <c r="N55" s="197">
        <v>0</v>
      </c>
      <c r="O55" s="223">
        <f t="shared" si="7"/>
        <v>1540000</v>
      </c>
      <c r="P55" s="224">
        <f t="shared" si="7"/>
        <v>1540000</v>
      </c>
      <c r="Q55" s="224">
        <f t="shared" si="7"/>
        <v>1540000</v>
      </c>
    </row>
    <row r="56" spans="1:17" s="74" customFormat="1" ht="30" customHeight="1" x14ac:dyDescent="0.2">
      <c r="A56" s="181"/>
      <c r="B56" s="206"/>
      <c r="C56" s="80"/>
      <c r="D56" s="342" t="s">
        <v>279</v>
      </c>
      <c r="E56" s="342"/>
      <c r="F56" s="342"/>
      <c r="G56" s="213">
        <v>8</v>
      </c>
      <c r="H56" s="213">
        <v>1</v>
      </c>
      <c r="I56" s="214">
        <v>5260000000</v>
      </c>
      <c r="J56" s="215">
        <v>0</v>
      </c>
      <c r="K56" s="203">
        <v>6434050</v>
      </c>
      <c r="L56" s="204">
        <v>0</v>
      </c>
      <c r="M56" s="204">
        <v>0</v>
      </c>
      <c r="N56" s="72">
        <v>0</v>
      </c>
      <c r="O56" s="225">
        <f>O59+O57</f>
        <v>1540000</v>
      </c>
      <c r="P56" s="216">
        <f>P59+P57</f>
        <v>1540000</v>
      </c>
      <c r="Q56" s="216">
        <f>Q59+Q57</f>
        <v>1540000</v>
      </c>
    </row>
    <row r="57" spans="1:17" s="74" customFormat="1" ht="38.25" customHeight="1" x14ac:dyDescent="0.2">
      <c r="A57" s="181"/>
      <c r="B57" s="206"/>
      <c r="C57" s="81"/>
      <c r="D57" s="217"/>
      <c r="E57" s="212"/>
      <c r="F57" s="82" t="s">
        <v>192</v>
      </c>
      <c r="G57" s="213">
        <v>8</v>
      </c>
      <c r="H57" s="213">
        <v>1</v>
      </c>
      <c r="I57" s="214">
        <v>5260075080</v>
      </c>
      <c r="J57" s="215">
        <v>0</v>
      </c>
      <c r="K57" s="203">
        <v>5655700</v>
      </c>
      <c r="L57" s="204">
        <v>0</v>
      </c>
      <c r="M57" s="204">
        <v>0</v>
      </c>
      <c r="N57" s="72">
        <v>0</v>
      </c>
      <c r="O57" s="225">
        <f>O58</f>
        <v>1539000</v>
      </c>
      <c r="P57" s="225">
        <f>P58</f>
        <v>1539000</v>
      </c>
      <c r="Q57" s="225">
        <f>Q58</f>
        <v>1539000</v>
      </c>
    </row>
    <row r="58" spans="1:17" s="74" customFormat="1" ht="15.75" customHeight="1" x14ac:dyDescent="0.2">
      <c r="A58" s="181"/>
      <c r="B58" s="206"/>
      <c r="C58" s="81"/>
      <c r="D58" s="212"/>
      <c r="E58" s="342" t="s">
        <v>162</v>
      </c>
      <c r="F58" s="342"/>
      <c r="G58" s="213">
        <v>8</v>
      </c>
      <c r="H58" s="213">
        <v>1</v>
      </c>
      <c r="I58" s="214">
        <v>5260075080</v>
      </c>
      <c r="J58" s="215">
        <v>540</v>
      </c>
      <c r="K58" s="203">
        <v>6334050</v>
      </c>
      <c r="L58" s="204">
        <v>0</v>
      </c>
      <c r="M58" s="204">
        <v>0</v>
      </c>
      <c r="N58" s="72">
        <v>0</v>
      </c>
      <c r="O58" s="247">
        <f>'Приложение 8'!X71</f>
        <v>1539000</v>
      </c>
      <c r="P58" s="247">
        <f>'Приложение 8'!Y71</f>
        <v>1539000</v>
      </c>
      <c r="Q58" s="247">
        <f>'Приложение 8'!Z71</f>
        <v>1539000</v>
      </c>
    </row>
    <row r="59" spans="1:17" s="74" customFormat="1" ht="33.75" customHeight="1" x14ac:dyDescent="0.2">
      <c r="A59" s="181"/>
      <c r="B59" s="206"/>
      <c r="C59" s="81"/>
      <c r="D59" s="217"/>
      <c r="E59" s="212"/>
      <c r="F59" s="82" t="s">
        <v>187</v>
      </c>
      <c r="G59" s="213">
        <v>8</v>
      </c>
      <c r="H59" s="213">
        <v>1</v>
      </c>
      <c r="I59" s="214">
        <v>5260095220</v>
      </c>
      <c r="J59" s="215">
        <v>0</v>
      </c>
      <c r="K59" s="203">
        <v>678350</v>
      </c>
      <c r="L59" s="204">
        <v>0</v>
      </c>
      <c r="M59" s="204">
        <v>0</v>
      </c>
      <c r="N59" s="72">
        <v>0</v>
      </c>
      <c r="O59" s="225">
        <f>O60</f>
        <v>1000</v>
      </c>
      <c r="P59" s="225">
        <f>P60</f>
        <v>1000</v>
      </c>
      <c r="Q59" s="225">
        <f>Q60</f>
        <v>1000</v>
      </c>
    </row>
    <row r="60" spans="1:17" s="74" customFormat="1" ht="25.5" customHeight="1" x14ac:dyDescent="0.2">
      <c r="A60" s="181"/>
      <c r="B60" s="206"/>
      <c r="C60" s="81"/>
      <c r="D60" s="212"/>
      <c r="E60" s="342" t="s">
        <v>160</v>
      </c>
      <c r="F60" s="342"/>
      <c r="G60" s="213">
        <v>8</v>
      </c>
      <c r="H60" s="213">
        <v>1</v>
      </c>
      <c r="I60" s="214">
        <v>5260095220</v>
      </c>
      <c r="J60" s="215">
        <v>240</v>
      </c>
      <c r="K60" s="203">
        <v>6334050</v>
      </c>
      <c r="L60" s="204">
        <v>0</v>
      </c>
      <c r="M60" s="204">
        <v>0</v>
      </c>
      <c r="N60" s="72">
        <v>0</v>
      </c>
      <c r="O60" s="247">
        <f>'Приложение 8'!X74</f>
        <v>1000</v>
      </c>
      <c r="P60" s="247">
        <f>'Приложение 8'!Y74</f>
        <v>1000</v>
      </c>
      <c r="Q60" s="247">
        <f>'Приложение 8'!Z74</f>
        <v>1000</v>
      </c>
    </row>
    <row r="61" spans="1:17" s="74" customFormat="1" ht="25.5" customHeight="1" x14ac:dyDescent="0.2">
      <c r="A61" s="312"/>
      <c r="B61" s="290"/>
      <c r="C61" s="289"/>
      <c r="D61" s="353" t="s">
        <v>293</v>
      </c>
      <c r="E61" s="353"/>
      <c r="F61" s="354"/>
      <c r="G61" s="200">
        <v>10</v>
      </c>
      <c r="H61" s="200">
        <v>0</v>
      </c>
      <c r="I61" s="201">
        <v>0</v>
      </c>
      <c r="J61" s="202">
        <v>0</v>
      </c>
      <c r="K61" s="203">
        <v>2518700</v>
      </c>
      <c r="L61" s="204">
        <v>0</v>
      </c>
      <c r="M61" s="204">
        <v>0</v>
      </c>
      <c r="N61" s="72">
        <v>0</v>
      </c>
      <c r="O61" s="205">
        <f>O62</f>
        <v>10000</v>
      </c>
      <c r="P61" s="205">
        <f t="shared" ref="P61:Q64" si="8">P62</f>
        <v>10000</v>
      </c>
      <c r="Q61" s="205">
        <f t="shared" si="8"/>
        <v>10000</v>
      </c>
    </row>
    <row r="62" spans="1:17" s="74" customFormat="1" ht="25.5" customHeight="1" x14ac:dyDescent="0.2">
      <c r="A62" s="312"/>
      <c r="B62" s="290"/>
      <c r="C62" s="289"/>
      <c r="D62" s="353" t="s">
        <v>292</v>
      </c>
      <c r="E62" s="353"/>
      <c r="F62" s="354"/>
      <c r="G62" s="200">
        <v>10</v>
      </c>
      <c r="H62" s="200">
        <v>1</v>
      </c>
      <c r="I62" s="201">
        <v>0</v>
      </c>
      <c r="J62" s="202">
        <v>0</v>
      </c>
      <c r="K62" s="203">
        <v>2518700</v>
      </c>
      <c r="L62" s="204">
        <v>0</v>
      </c>
      <c r="M62" s="204">
        <v>0</v>
      </c>
      <c r="N62" s="72">
        <v>0</v>
      </c>
      <c r="O62" s="205">
        <f>O63</f>
        <v>10000</v>
      </c>
      <c r="P62" s="205">
        <f t="shared" si="8"/>
        <v>10000</v>
      </c>
      <c r="Q62" s="205">
        <f t="shared" si="8"/>
        <v>10000</v>
      </c>
    </row>
    <row r="63" spans="1:17" s="74" customFormat="1" ht="25.5" customHeight="1" x14ac:dyDescent="0.2">
      <c r="A63" s="312"/>
      <c r="B63" s="290"/>
      <c r="C63" s="289"/>
      <c r="D63" s="353" t="s">
        <v>297</v>
      </c>
      <c r="E63" s="353"/>
      <c r="F63" s="354"/>
      <c r="G63" s="220">
        <v>10</v>
      </c>
      <c r="H63" s="220">
        <v>1</v>
      </c>
      <c r="I63" s="221">
        <v>5200000000</v>
      </c>
      <c r="J63" s="222">
        <v>0</v>
      </c>
      <c r="K63" s="195">
        <v>738500</v>
      </c>
      <c r="L63" s="196">
        <v>0</v>
      </c>
      <c r="M63" s="196">
        <v>0</v>
      </c>
      <c r="N63" s="197">
        <v>0</v>
      </c>
      <c r="O63" s="224">
        <f>O64</f>
        <v>10000</v>
      </c>
      <c r="P63" s="224">
        <f t="shared" si="8"/>
        <v>10000</v>
      </c>
      <c r="Q63" s="224">
        <f t="shared" si="8"/>
        <v>10000</v>
      </c>
    </row>
    <row r="64" spans="1:17" s="74" customFormat="1" ht="29.25" customHeight="1" x14ac:dyDescent="0.2">
      <c r="A64" s="312"/>
      <c r="B64" s="290"/>
      <c r="C64" s="289"/>
      <c r="D64" s="353" t="s">
        <v>291</v>
      </c>
      <c r="E64" s="353"/>
      <c r="F64" s="354"/>
      <c r="G64" s="213">
        <v>10</v>
      </c>
      <c r="H64" s="213">
        <v>1</v>
      </c>
      <c r="I64" s="214">
        <v>5210000000</v>
      </c>
      <c r="J64" s="215">
        <v>0</v>
      </c>
      <c r="K64" s="203">
        <v>2518700</v>
      </c>
      <c r="L64" s="204">
        <v>0</v>
      </c>
      <c r="M64" s="204">
        <v>0</v>
      </c>
      <c r="N64" s="72">
        <v>0</v>
      </c>
      <c r="O64" s="216">
        <f>O65</f>
        <v>10000</v>
      </c>
      <c r="P64" s="216">
        <f t="shared" si="8"/>
        <v>10000</v>
      </c>
      <c r="Q64" s="216">
        <f t="shared" si="8"/>
        <v>10000</v>
      </c>
    </row>
    <row r="65" spans="1:17" s="74" customFormat="1" ht="25.5" customHeight="1" x14ac:dyDescent="0.2">
      <c r="A65" s="312"/>
      <c r="B65" s="290"/>
      <c r="C65" s="289"/>
      <c r="D65" s="353" t="s">
        <v>290</v>
      </c>
      <c r="E65" s="353"/>
      <c r="F65" s="354"/>
      <c r="G65" s="213">
        <v>10</v>
      </c>
      <c r="H65" s="213">
        <v>1</v>
      </c>
      <c r="I65" s="214">
        <v>5210025050</v>
      </c>
      <c r="J65" s="215">
        <v>0</v>
      </c>
      <c r="K65" s="203">
        <v>2518700</v>
      </c>
      <c r="L65" s="204">
        <v>0</v>
      </c>
      <c r="M65" s="204">
        <v>0</v>
      </c>
      <c r="N65" s="72">
        <v>0</v>
      </c>
      <c r="O65" s="216">
        <f>O66</f>
        <v>10000</v>
      </c>
      <c r="P65" s="216">
        <f>P66</f>
        <v>10000</v>
      </c>
      <c r="Q65" s="216">
        <f>Q66</f>
        <v>10000</v>
      </c>
    </row>
    <row r="66" spans="1:17" s="74" customFormat="1" ht="25.5" customHeight="1" x14ac:dyDescent="0.2">
      <c r="A66" s="312"/>
      <c r="B66" s="290"/>
      <c r="C66" s="289"/>
      <c r="D66" s="353" t="s">
        <v>289</v>
      </c>
      <c r="E66" s="353"/>
      <c r="F66" s="354"/>
      <c r="G66" s="213">
        <v>10</v>
      </c>
      <c r="H66" s="213">
        <v>1</v>
      </c>
      <c r="I66" s="214">
        <v>5210025050</v>
      </c>
      <c r="J66" s="215">
        <v>300</v>
      </c>
      <c r="K66" s="203">
        <v>2518700</v>
      </c>
      <c r="L66" s="204">
        <v>0</v>
      </c>
      <c r="M66" s="204">
        <v>0</v>
      </c>
      <c r="N66" s="72">
        <v>0</v>
      </c>
      <c r="O66" s="218">
        <f>'Приложение 8'!X79</f>
        <v>10000</v>
      </c>
      <c r="P66" s="218">
        <f>'Приложение 8'!Y79</f>
        <v>10000</v>
      </c>
      <c r="Q66" s="218">
        <f>'Приложение 8'!Z79</f>
        <v>10000</v>
      </c>
    </row>
    <row r="67" spans="1:17" s="74" customFormat="1" ht="18.75" customHeight="1" x14ac:dyDescent="0.2">
      <c r="A67" s="139"/>
      <c r="B67" s="250" t="s">
        <v>195</v>
      </c>
      <c r="C67" s="250"/>
      <c r="D67" s="251"/>
      <c r="E67" s="250"/>
      <c r="F67" s="250"/>
      <c r="G67" s="250"/>
      <c r="H67" s="250"/>
      <c r="I67" s="252"/>
      <c r="J67" s="253"/>
      <c r="K67" s="78">
        <v>15370900</v>
      </c>
      <c r="L67" s="78">
        <v>0</v>
      </c>
      <c r="M67" s="78">
        <v>0</v>
      </c>
      <c r="N67" s="78">
        <v>0</v>
      </c>
      <c r="O67" s="219">
        <f>O10+O28+O35+O41+O47+O53+O61</f>
        <v>3451700</v>
      </c>
      <c r="P67" s="219">
        <f t="shared" ref="P67:Q67" si="9">P10+P28+P35+P41+P47+P53+P61</f>
        <v>3314800</v>
      </c>
      <c r="Q67" s="219">
        <f t="shared" si="9"/>
        <v>3327000</v>
      </c>
    </row>
    <row r="69" spans="1:17" x14ac:dyDescent="0.2">
      <c r="O69" s="152"/>
      <c r="P69" s="152"/>
      <c r="Q69" s="152"/>
    </row>
  </sheetData>
  <mergeCells count="44">
    <mergeCell ref="D61:F61"/>
    <mergeCell ref="D66:F66"/>
    <mergeCell ref="D65:F65"/>
    <mergeCell ref="D64:F64"/>
    <mergeCell ref="D63:F63"/>
    <mergeCell ref="D62:F62"/>
    <mergeCell ref="E60:F60"/>
    <mergeCell ref="E58:F58"/>
    <mergeCell ref="D50:F50"/>
    <mergeCell ref="E51:F51"/>
    <mergeCell ref="B53:F53"/>
    <mergeCell ref="C54:F54"/>
    <mergeCell ref="D55:F55"/>
    <mergeCell ref="D56:F56"/>
    <mergeCell ref="D44:F44"/>
    <mergeCell ref="E45:F45"/>
    <mergeCell ref="B47:F47"/>
    <mergeCell ref="C48:F48"/>
    <mergeCell ref="D49:F49"/>
    <mergeCell ref="D37:F37"/>
    <mergeCell ref="D38:F38"/>
    <mergeCell ref="B41:F41"/>
    <mergeCell ref="C42:F42"/>
    <mergeCell ref="D43:F43"/>
    <mergeCell ref="D30:F30"/>
    <mergeCell ref="D31:F31"/>
    <mergeCell ref="E32:F32"/>
    <mergeCell ref="B35:F35"/>
    <mergeCell ref="C36:F36"/>
    <mergeCell ref="D23:F23"/>
    <mergeCell ref="E24:F24"/>
    <mergeCell ref="E25:F25"/>
    <mergeCell ref="B28:F28"/>
    <mergeCell ref="C29:F29"/>
    <mergeCell ref="E14:F14"/>
    <mergeCell ref="C16:F16"/>
    <mergeCell ref="D17:F17"/>
    <mergeCell ref="D18:F18"/>
    <mergeCell ref="E19:F19"/>
    <mergeCell ref="A6:Q6"/>
    <mergeCell ref="B10:F10"/>
    <mergeCell ref="C11:F11"/>
    <mergeCell ref="D12:F12"/>
    <mergeCell ref="D13:F13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"/>
  <sheetViews>
    <sheetView topLeftCell="G1" zoomScale="90" zoomScaleNormal="90" workbookViewId="0">
      <selection activeCell="G1" sqref="G1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90" style="113" customWidth="1"/>
    <col min="10" max="10" width="6.33203125" style="113" bestFit="1" customWidth="1"/>
    <col min="11" max="11" width="0" style="113" hidden="1" customWidth="1"/>
    <col min="12" max="12" width="4" style="113" bestFit="1" customWidth="1"/>
    <col min="13" max="13" width="4.6640625" style="113" bestFit="1" customWidth="1"/>
    <col min="14" max="14" width="16.1640625" style="126" customWidth="1"/>
    <col min="15" max="15" width="5.1640625" style="126" bestFit="1" customWidth="1"/>
    <col min="16" max="23" width="0" style="113" hidden="1" customWidth="1"/>
    <col min="24" max="26" width="15.33203125" style="113" bestFit="1" customWidth="1"/>
    <col min="27" max="16384" width="9.33203125" style="113"/>
  </cols>
  <sheetData>
    <row r="1" spans="1:26" x14ac:dyDescent="0.25">
      <c r="N1" s="114" t="s">
        <v>190</v>
      </c>
      <c r="O1" s="113"/>
    </row>
    <row r="2" spans="1:26" x14ac:dyDescent="0.25">
      <c r="N2" s="114" t="s">
        <v>25</v>
      </c>
      <c r="O2" s="113"/>
    </row>
    <row r="3" spans="1:26" x14ac:dyDescent="0.25">
      <c r="N3" s="114" t="s">
        <v>272</v>
      </c>
      <c r="O3" s="113"/>
    </row>
    <row r="4" spans="1:26" x14ac:dyDescent="0.25">
      <c r="N4" s="115" t="s">
        <v>273</v>
      </c>
      <c r="O4" s="113"/>
    </row>
    <row r="5" spans="1:26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8"/>
      <c r="K5" s="118"/>
      <c r="L5" s="118"/>
      <c r="M5" s="118"/>
      <c r="N5" s="119"/>
      <c r="O5" s="119"/>
      <c r="P5" s="118"/>
      <c r="Q5" s="117"/>
      <c r="R5" s="118"/>
      <c r="S5" s="116"/>
      <c r="T5" s="116"/>
      <c r="U5" s="116"/>
      <c r="V5" s="116"/>
      <c r="W5" s="116"/>
      <c r="X5" s="116"/>
    </row>
    <row r="6" spans="1:26" x14ac:dyDescent="0.25">
      <c r="A6" s="370" t="s">
        <v>144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1"/>
      <c r="Z6" s="371"/>
    </row>
    <row r="7" spans="1:26" x14ac:dyDescent="0.25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116"/>
    </row>
    <row r="8" spans="1:26" ht="18" customHeight="1" x14ac:dyDescent="0.25">
      <c r="N8" s="113"/>
      <c r="O8" s="113"/>
      <c r="Y8" s="116"/>
    </row>
    <row r="9" spans="1:26" ht="36.75" customHeight="1" x14ac:dyDescent="0.25">
      <c r="A9" s="372" t="s">
        <v>136</v>
      </c>
      <c r="B9" s="372"/>
      <c r="C9" s="372"/>
      <c r="D9" s="372"/>
      <c r="E9" s="372"/>
      <c r="F9" s="372"/>
      <c r="G9" s="372"/>
      <c r="H9" s="372"/>
      <c r="I9" s="372"/>
      <c r="J9" s="120" t="s">
        <v>145</v>
      </c>
      <c r="K9" s="120" t="s">
        <v>146</v>
      </c>
      <c r="L9" s="120" t="s">
        <v>130</v>
      </c>
      <c r="M9" s="120" t="s">
        <v>131</v>
      </c>
      <c r="N9" s="120" t="s">
        <v>147</v>
      </c>
      <c r="O9" s="120" t="s">
        <v>148</v>
      </c>
      <c r="P9" s="120" t="s">
        <v>149</v>
      </c>
      <c r="Q9" s="120" t="s">
        <v>150</v>
      </c>
      <c r="R9" s="120" t="s">
        <v>139</v>
      </c>
      <c r="S9" s="120" t="s">
        <v>140</v>
      </c>
      <c r="T9" s="120" t="s">
        <v>141</v>
      </c>
      <c r="U9" s="120" t="s">
        <v>142</v>
      </c>
      <c r="V9" s="120" t="s">
        <v>143</v>
      </c>
      <c r="W9" s="120"/>
      <c r="X9" s="120">
        <v>2021</v>
      </c>
      <c r="Y9" s="121">
        <v>2022</v>
      </c>
      <c r="Z9" s="122">
        <v>2023</v>
      </c>
    </row>
    <row r="10" spans="1:26" x14ac:dyDescent="0.25">
      <c r="A10" s="364" t="s">
        <v>295</v>
      </c>
      <c r="B10" s="364"/>
      <c r="C10" s="364"/>
      <c r="D10" s="364"/>
      <c r="E10" s="364"/>
      <c r="F10" s="364"/>
      <c r="G10" s="364"/>
      <c r="H10" s="364"/>
      <c r="I10" s="364"/>
      <c r="J10" s="83">
        <v>121</v>
      </c>
      <c r="K10" s="84">
        <v>0</v>
      </c>
      <c r="L10" s="85">
        <v>0</v>
      </c>
      <c r="M10" s="85">
        <v>0</v>
      </c>
      <c r="N10" s="86" t="s">
        <v>151</v>
      </c>
      <c r="O10" s="87">
        <v>0</v>
      </c>
      <c r="P10" s="88"/>
      <c r="Q10" s="89">
        <v>0</v>
      </c>
      <c r="R10" s="361"/>
      <c r="S10" s="361"/>
      <c r="T10" s="361"/>
      <c r="U10" s="361"/>
      <c r="V10" s="91">
        <v>0</v>
      </c>
      <c r="W10" s="91">
        <v>0</v>
      </c>
      <c r="X10" s="123">
        <f>X12+X19++X30+X35+X45+X52+X60+X67+X83</f>
        <v>3451700</v>
      </c>
      <c r="Y10" s="123">
        <f t="shared" ref="Y10:Z10" si="0">Y12+Y19++Y30+Y35+Y45+Y52+Y60+Y67+Y83</f>
        <v>3314800</v>
      </c>
      <c r="Z10" s="123">
        <f t="shared" si="0"/>
        <v>3327000</v>
      </c>
    </row>
    <row r="11" spans="1:26" x14ac:dyDescent="0.25">
      <c r="A11" s="364" t="s">
        <v>152</v>
      </c>
      <c r="B11" s="364"/>
      <c r="C11" s="364"/>
      <c r="D11" s="364"/>
      <c r="E11" s="364"/>
      <c r="F11" s="364"/>
      <c r="G11" s="364"/>
      <c r="H11" s="364"/>
      <c r="I11" s="364"/>
      <c r="J11" s="83">
        <v>121</v>
      </c>
      <c r="K11" s="84">
        <v>100</v>
      </c>
      <c r="L11" s="85">
        <v>1</v>
      </c>
      <c r="M11" s="85">
        <v>0</v>
      </c>
      <c r="N11" s="86" t="s">
        <v>151</v>
      </c>
      <c r="O11" s="87">
        <v>0</v>
      </c>
      <c r="P11" s="88"/>
      <c r="Q11" s="89">
        <v>0</v>
      </c>
      <c r="R11" s="361"/>
      <c r="S11" s="361"/>
      <c r="T11" s="361"/>
      <c r="U11" s="361"/>
      <c r="V11" s="91">
        <v>0</v>
      </c>
      <c r="W11" s="91">
        <v>0</v>
      </c>
      <c r="X11" s="123">
        <f>X14+X19+X30</f>
        <v>1619800</v>
      </c>
      <c r="Y11" s="123">
        <f>Y14+Y19+Y30</f>
        <v>1476800</v>
      </c>
      <c r="Z11" s="123">
        <f>Z14+Z19+Z30</f>
        <v>1477900</v>
      </c>
    </row>
    <row r="12" spans="1:26" ht="34.5" customHeight="1" x14ac:dyDescent="0.25">
      <c r="A12" s="127"/>
      <c r="B12" s="99"/>
      <c r="C12" s="358" t="s">
        <v>153</v>
      </c>
      <c r="D12" s="359"/>
      <c r="E12" s="359"/>
      <c r="F12" s="359"/>
      <c r="G12" s="359"/>
      <c r="H12" s="359"/>
      <c r="I12" s="360"/>
      <c r="J12" s="83">
        <v>121</v>
      </c>
      <c r="K12" s="84">
        <v>102</v>
      </c>
      <c r="L12" s="85">
        <v>1</v>
      </c>
      <c r="M12" s="85">
        <v>2</v>
      </c>
      <c r="N12" s="86" t="s">
        <v>151</v>
      </c>
      <c r="O12" s="87">
        <v>0</v>
      </c>
      <c r="P12" s="88"/>
      <c r="Q12" s="89">
        <v>0</v>
      </c>
      <c r="R12" s="361"/>
      <c r="S12" s="361"/>
      <c r="T12" s="361"/>
      <c r="U12" s="361"/>
      <c r="V12" s="91">
        <v>0</v>
      </c>
      <c r="W12" s="91">
        <v>0</v>
      </c>
      <c r="X12" s="92">
        <f t="shared" ref="X12:Z15" si="1">X13</f>
        <v>526500</v>
      </c>
      <c r="Y12" s="92">
        <f t="shared" si="1"/>
        <v>486500</v>
      </c>
      <c r="Z12" s="92">
        <f t="shared" si="1"/>
        <v>486500</v>
      </c>
    </row>
    <row r="13" spans="1:26" ht="47.25" customHeight="1" x14ac:dyDescent="0.25">
      <c r="A13" s="362" t="s">
        <v>274</v>
      </c>
      <c r="B13" s="362"/>
      <c r="C13" s="362"/>
      <c r="D13" s="362"/>
      <c r="E13" s="362"/>
      <c r="F13" s="362"/>
      <c r="G13" s="362"/>
      <c r="H13" s="362"/>
      <c r="I13" s="362"/>
      <c r="J13" s="83">
        <v>121</v>
      </c>
      <c r="K13" s="84">
        <v>0</v>
      </c>
      <c r="L13" s="94">
        <v>1</v>
      </c>
      <c r="M13" s="94">
        <v>2</v>
      </c>
      <c r="N13" s="95" t="s">
        <v>280</v>
      </c>
      <c r="O13" s="96">
        <v>0</v>
      </c>
      <c r="P13" s="88"/>
      <c r="Q13" s="89">
        <v>0</v>
      </c>
      <c r="R13" s="363"/>
      <c r="S13" s="363"/>
      <c r="T13" s="363"/>
      <c r="U13" s="363"/>
      <c r="V13" s="91">
        <v>0</v>
      </c>
      <c r="W13" s="91">
        <v>0</v>
      </c>
      <c r="X13" s="97">
        <f t="shared" si="1"/>
        <v>526500</v>
      </c>
      <c r="Y13" s="97">
        <f t="shared" si="1"/>
        <v>486500</v>
      </c>
      <c r="Z13" s="97">
        <f t="shared" si="1"/>
        <v>486500</v>
      </c>
    </row>
    <row r="14" spans="1:26" ht="31.5" customHeight="1" x14ac:dyDescent="0.25">
      <c r="A14" s="128"/>
      <c r="B14" s="129"/>
      <c r="C14" s="355" t="s">
        <v>275</v>
      </c>
      <c r="D14" s="356"/>
      <c r="E14" s="356"/>
      <c r="F14" s="356"/>
      <c r="G14" s="356"/>
      <c r="H14" s="356"/>
      <c r="I14" s="357"/>
      <c r="J14" s="83">
        <v>121</v>
      </c>
      <c r="K14" s="84">
        <v>102</v>
      </c>
      <c r="L14" s="94">
        <v>1</v>
      </c>
      <c r="M14" s="94">
        <v>2</v>
      </c>
      <c r="N14" s="95" t="s">
        <v>294</v>
      </c>
      <c r="O14" s="96">
        <v>0</v>
      </c>
      <c r="P14" s="88"/>
      <c r="Q14" s="89">
        <v>0</v>
      </c>
      <c r="R14" s="363"/>
      <c r="S14" s="363"/>
      <c r="T14" s="363"/>
      <c r="U14" s="363"/>
      <c r="V14" s="91">
        <v>0</v>
      </c>
      <c r="W14" s="91">
        <v>0</v>
      </c>
      <c r="X14" s="97">
        <f t="shared" si="1"/>
        <v>526500</v>
      </c>
      <c r="Y14" s="97">
        <f t="shared" si="1"/>
        <v>486500</v>
      </c>
      <c r="Z14" s="97">
        <f t="shared" si="1"/>
        <v>486500</v>
      </c>
    </row>
    <row r="15" spans="1:26" ht="15" customHeight="1" x14ac:dyDescent="0.25">
      <c r="A15" s="127"/>
      <c r="B15" s="99"/>
      <c r="C15" s="93"/>
      <c r="D15" s="98"/>
      <c r="E15" s="355" t="s">
        <v>154</v>
      </c>
      <c r="F15" s="356"/>
      <c r="G15" s="356"/>
      <c r="H15" s="356"/>
      <c r="I15" s="357"/>
      <c r="J15" s="83">
        <v>121</v>
      </c>
      <c r="K15" s="84">
        <v>102</v>
      </c>
      <c r="L15" s="94">
        <v>1</v>
      </c>
      <c r="M15" s="94">
        <v>2</v>
      </c>
      <c r="N15" s="100">
        <v>5210010010</v>
      </c>
      <c r="O15" s="96">
        <v>0</v>
      </c>
      <c r="P15" s="88"/>
      <c r="Q15" s="89">
        <v>0</v>
      </c>
      <c r="R15" s="363"/>
      <c r="S15" s="363"/>
      <c r="T15" s="363"/>
      <c r="U15" s="363"/>
      <c r="V15" s="91">
        <v>0</v>
      </c>
      <c r="W15" s="91">
        <v>0</v>
      </c>
      <c r="X15" s="97">
        <f t="shared" si="1"/>
        <v>526500</v>
      </c>
      <c r="Y15" s="97">
        <f t="shared" si="1"/>
        <v>486500</v>
      </c>
      <c r="Z15" s="97">
        <f t="shared" si="1"/>
        <v>486500</v>
      </c>
    </row>
    <row r="16" spans="1:26" ht="15" customHeight="1" x14ac:dyDescent="0.25">
      <c r="A16" s="127"/>
      <c r="B16" s="99"/>
      <c r="C16" s="93"/>
      <c r="D16" s="98"/>
      <c r="E16" s="98"/>
      <c r="F16" s="355" t="s">
        <v>155</v>
      </c>
      <c r="G16" s="356"/>
      <c r="H16" s="356"/>
      <c r="I16" s="357"/>
      <c r="J16" s="83">
        <v>121</v>
      </c>
      <c r="K16" s="84">
        <v>102</v>
      </c>
      <c r="L16" s="94">
        <v>1</v>
      </c>
      <c r="M16" s="94">
        <v>2</v>
      </c>
      <c r="N16" s="100">
        <v>5210010010</v>
      </c>
      <c r="O16" s="96">
        <v>120</v>
      </c>
      <c r="P16" s="88"/>
      <c r="Q16" s="89">
        <v>10000</v>
      </c>
      <c r="R16" s="363"/>
      <c r="S16" s="363"/>
      <c r="T16" s="363"/>
      <c r="U16" s="363"/>
      <c r="V16" s="91">
        <v>0</v>
      </c>
      <c r="W16" s="91">
        <v>0</v>
      </c>
      <c r="X16" s="97">
        <f>X17+X18</f>
        <v>526500</v>
      </c>
      <c r="Y16" s="97">
        <f>Y17+Y18</f>
        <v>486500</v>
      </c>
      <c r="Z16" s="97">
        <f>Z17+Z18</f>
        <v>486500</v>
      </c>
    </row>
    <row r="17" spans="1:26" ht="15" customHeight="1" x14ac:dyDescent="0.25">
      <c r="A17" s="127"/>
      <c r="B17" s="99"/>
      <c r="C17" s="93"/>
      <c r="D17" s="98"/>
      <c r="E17" s="98"/>
      <c r="F17" s="98"/>
      <c r="G17" s="98"/>
      <c r="H17" s="98"/>
      <c r="I17" s="98" t="s">
        <v>156</v>
      </c>
      <c r="J17" s="83">
        <v>121</v>
      </c>
      <c r="K17" s="84"/>
      <c r="L17" s="94">
        <v>1</v>
      </c>
      <c r="M17" s="94">
        <v>2</v>
      </c>
      <c r="N17" s="100">
        <v>5210010010</v>
      </c>
      <c r="O17" s="96">
        <v>121</v>
      </c>
      <c r="P17" s="88"/>
      <c r="Q17" s="89"/>
      <c r="R17" s="91"/>
      <c r="S17" s="91"/>
      <c r="T17" s="91"/>
      <c r="U17" s="91"/>
      <c r="V17" s="91"/>
      <c r="W17" s="91"/>
      <c r="X17" s="101">
        <v>405000</v>
      </c>
      <c r="Y17" s="101">
        <v>374200</v>
      </c>
      <c r="Z17" s="101">
        <v>374200</v>
      </c>
    </row>
    <row r="18" spans="1:26" ht="35.25" customHeight="1" x14ac:dyDescent="0.25">
      <c r="A18" s="127"/>
      <c r="B18" s="99"/>
      <c r="C18" s="93"/>
      <c r="D18" s="98"/>
      <c r="E18" s="98"/>
      <c r="F18" s="98"/>
      <c r="G18" s="98"/>
      <c r="H18" s="98"/>
      <c r="I18" s="98" t="s">
        <v>157</v>
      </c>
      <c r="J18" s="83">
        <v>121</v>
      </c>
      <c r="K18" s="84"/>
      <c r="L18" s="94">
        <v>1</v>
      </c>
      <c r="M18" s="94">
        <v>2</v>
      </c>
      <c r="N18" s="100">
        <v>5210010010</v>
      </c>
      <c r="O18" s="96">
        <v>129</v>
      </c>
      <c r="P18" s="88"/>
      <c r="Q18" s="89"/>
      <c r="R18" s="91"/>
      <c r="S18" s="91"/>
      <c r="T18" s="91"/>
      <c r="U18" s="91"/>
      <c r="V18" s="91"/>
      <c r="W18" s="91"/>
      <c r="X18" s="101">
        <v>121500</v>
      </c>
      <c r="Y18" s="101">
        <v>112300</v>
      </c>
      <c r="Z18" s="101">
        <v>112300</v>
      </c>
    </row>
    <row r="19" spans="1:26" ht="51.75" customHeight="1" x14ac:dyDescent="0.25">
      <c r="A19" s="106"/>
      <c r="B19" s="102"/>
      <c r="C19" s="358" t="s">
        <v>158</v>
      </c>
      <c r="D19" s="359"/>
      <c r="E19" s="359"/>
      <c r="F19" s="359"/>
      <c r="G19" s="359"/>
      <c r="H19" s="359"/>
      <c r="I19" s="360"/>
      <c r="J19" s="83">
        <v>121</v>
      </c>
      <c r="K19" s="84">
        <v>104</v>
      </c>
      <c r="L19" s="85">
        <v>1</v>
      </c>
      <c r="M19" s="85">
        <v>4</v>
      </c>
      <c r="N19" s="86" t="s">
        <v>151</v>
      </c>
      <c r="O19" s="87">
        <v>0</v>
      </c>
      <c r="P19" s="88"/>
      <c r="Q19" s="89">
        <v>0</v>
      </c>
      <c r="R19" s="361"/>
      <c r="S19" s="361"/>
      <c r="T19" s="361"/>
      <c r="U19" s="361"/>
      <c r="V19" s="91">
        <v>0</v>
      </c>
      <c r="W19" s="91">
        <v>0</v>
      </c>
      <c r="X19" s="123">
        <f>X21</f>
        <v>1077900</v>
      </c>
      <c r="Y19" s="92">
        <f>Y21</f>
        <v>974900</v>
      </c>
      <c r="Z19" s="92">
        <f>Z21</f>
        <v>976000</v>
      </c>
    </row>
    <row r="20" spans="1:26" ht="48" customHeight="1" x14ac:dyDescent="0.25">
      <c r="A20" s="362" t="s">
        <v>274</v>
      </c>
      <c r="B20" s="362"/>
      <c r="C20" s="362"/>
      <c r="D20" s="362"/>
      <c r="E20" s="362"/>
      <c r="F20" s="362"/>
      <c r="G20" s="362"/>
      <c r="H20" s="362"/>
      <c r="I20" s="362"/>
      <c r="J20" s="83">
        <v>121</v>
      </c>
      <c r="K20" s="84">
        <v>0</v>
      </c>
      <c r="L20" s="94">
        <v>1</v>
      </c>
      <c r="M20" s="94">
        <v>4</v>
      </c>
      <c r="N20" s="95" t="s">
        <v>280</v>
      </c>
      <c r="O20" s="96">
        <v>0</v>
      </c>
      <c r="P20" s="88"/>
      <c r="Q20" s="89">
        <v>0</v>
      </c>
      <c r="R20" s="363"/>
      <c r="S20" s="363"/>
      <c r="T20" s="363"/>
      <c r="U20" s="363"/>
      <c r="V20" s="91">
        <v>0</v>
      </c>
      <c r="W20" s="91">
        <v>0</v>
      </c>
      <c r="X20" s="124">
        <f>X19</f>
        <v>1077900</v>
      </c>
      <c r="Y20" s="97">
        <f>Y19</f>
        <v>974900</v>
      </c>
      <c r="Z20" s="97">
        <f>Z19</f>
        <v>976000</v>
      </c>
    </row>
    <row r="21" spans="1:26" ht="30" customHeight="1" x14ac:dyDescent="0.25">
      <c r="A21" s="128"/>
      <c r="B21" s="129"/>
      <c r="C21" s="355" t="s">
        <v>275</v>
      </c>
      <c r="D21" s="356"/>
      <c r="E21" s="356"/>
      <c r="F21" s="356"/>
      <c r="G21" s="356"/>
      <c r="H21" s="356"/>
      <c r="I21" s="357"/>
      <c r="J21" s="83">
        <v>121</v>
      </c>
      <c r="K21" s="84">
        <v>102</v>
      </c>
      <c r="L21" s="94">
        <v>1</v>
      </c>
      <c r="M21" s="94">
        <v>4</v>
      </c>
      <c r="N21" s="95" t="s">
        <v>294</v>
      </c>
      <c r="O21" s="96">
        <v>0</v>
      </c>
      <c r="P21" s="88"/>
      <c r="Q21" s="89">
        <v>0</v>
      </c>
      <c r="R21" s="363"/>
      <c r="S21" s="363"/>
      <c r="T21" s="363"/>
      <c r="U21" s="363"/>
      <c r="V21" s="91">
        <v>0</v>
      </c>
      <c r="W21" s="91">
        <v>0</v>
      </c>
      <c r="X21" s="124">
        <f>X22</f>
        <v>1077900</v>
      </c>
      <c r="Y21" s="97">
        <f>Y22</f>
        <v>974900</v>
      </c>
      <c r="Z21" s="97">
        <f>Z22</f>
        <v>976000</v>
      </c>
    </row>
    <row r="22" spans="1:26" ht="15" customHeight="1" x14ac:dyDescent="0.25">
      <c r="A22" s="106"/>
      <c r="B22" s="102"/>
      <c r="C22" s="93"/>
      <c r="D22" s="98"/>
      <c r="E22" s="355" t="s">
        <v>159</v>
      </c>
      <c r="F22" s="356"/>
      <c r="G22" s="356"/>
      <c r="H22" s="356"/>
      <c r="I22" s="357"/>
      <c r="J22" s="83">
        <v>121</v>
      </c>
      <c r="K22" s="84">
        <v>104</v>
      </c>
      <c r="L22" s="94">
        <v>1</v>
      </c>
      <c r="M22" s="94">
        <v>4</v>
      </c>
      <c r="N22" s="100">
        <v>5210010020</v>
      </c>
      <c r="O22" s="96">
        <v>0</v>
      </c>
      <c r="P22" s="88"/>
      <c r="Q22" s="89">
        <v>0</v>
      </c>
      <c r="R22" s="363"/>
      <c r="S22" s="363"/>
      <c r="T22" s="363"/>
      <c r="U22" s="363"/>
      <c r="V22" s="91">
        <v>0</v>
      </c>
      <c r="W22" s="91">
        <v>0</v>
      </c>
      <c r="X22" s="124">
        <f>X23+X26+X29</f>
        <v>1077900</v>
      </c>
      <c r="Y22" s="124">
        <f>Y23+Y26+Y29</f>
        <v>974900</v>
      </c>
      <c r="Z22" s="124">
        <f>Z23+Z26+Z29</f>
        <v>976000</v>
      </c>
    </row>
    <row r="23" spans="1:26" x14ac:dyDescent="0.25">
      <c r="A23" s="106"/>
      <c r="B23" s="102"/>
      <c r="C23" s="93"/>
      <c r="D23" s="98"/>
      <c r="E23" s="98"/>
      <c r="F23" s="365" t="s">
        <v>155</v>
      </c>
      <c r="G23" s="365"/>
      <c r="H23" s="365"/>
      <c r="I23" s="365"/>
      <c r="J23" s="83">
        <v>121</v>
      </c>
      <c r="K23" s="84">
        <v>104</v>
      </c>
      <c r="L23" s="94">
        <v>1</v>
      </c>
      <c r="M23" s="94">
        <v>4</v>
      </c>
      <c r="N23" s="100">
        <v>5210010020</v>
      </c>
      <c r="O23" s="96">
        <v>120</v>
      </c>
      <c r="P23" s="88"/>
      <c r="Q23" s="89">
        <v>10000</v>
      </c>
      <c r="R23" s="363"/>
      <c r="S23" s="363"/>
      <c r="T23" s="363"/>
      <c r="U23" s="363"/>
      <c r="V23" s="91">
        <v>0</v>
      </c>
      <c r="W23" s="91">
        <v>0</v>
      </c>
      <c r="X23" s="97">
        <f>X24+X25</f>
        <v>1043500</v>
      </c>
      <c r="Y23" s="97">
        <f>Y24+Y25</f>
        <v>940500</v>
      </c>
      <c r="Z23" s="97">
        <f>Z24+Z25</f>
        <v>941600</v>
      </c>
    </row>
    <row r="24" spans="1:26" x14ac:dyDescent="0.25">
      <c r="A24" s="106"/>
      <c r="B24" s="102"/>
      <c r="C24" s="93"/>
      <c r="D24" s="98"/>
      <c r="E24" s="98"/>
      <c r="F24" s="98"/>
      <c r="G24" s="98"/>
      <c r="H24" s="98"/>
      <c r="I24" s="98" t="s">
        <v>156</v>
      </c>
      <c r="J24" s="83">
        <v>121</v>
      </c>
      <c r="K24" s="84"/>
      <c r="L24" s="94">
        <v>1</v>
      </c>
      <c r="M24" s="94">
        <v>4</v>
      </c>
      <c r="N24" s="100">
        <v>5210010020</v>
      </c>
      <c r="O24" s="96">
        <v>121</v>
      </c>
      <c r="P24" s="88"/>
      <c r="Q24" s="89"/>
      <c r="R24" s="91"/>
      <c r="S24" s="91"/>
      <c r="T24" s="91"/>
      <c r="U24" s="91"/>
      <c r="V24" s="91"/>
      <c r="W24" s="91"/>
      <c r="X24" s="101">
        <v>802700</v>
      </c>
      <c r="Y24" s="101">
        <v>723500</v>
      </c>
      <c r="Z24" s="101">
        <v>724300</v>
      </c>
    </row>
    <row r="25" spans="1:26" ht="39" customHeight="1" x14ac:dyDescent="0.25">
      <c r="A25" s="106"/>
      <c r="B25" s="102"/>
      <c r="C25" s="93"/>
      <c r="D25" s="98"/>
      <c r="E25" s="98"/>
      <c r="F25" s="98"/>
      <c r="G25" s="98"/>
      <c r="H25" s="98"/>
      <c r="I25" s="98" t="s">
        <v>157</v>
      </c>
      <c r="J25" s="83">
        <v>121</v>
      </c>
      <c r="K25" s="84"/>
      <c r="L25" s="94">
        <v>1</v>
      </c>
      <c r="M25" s="94">
        <v>4</v>
      </c>
      <c r="N25" s="100">
        <v>5210010020</v>
      </c>
      <c r="O25" s="96">
        <v>129</v>
      </c>
      <c r="P25" s="88"/>
      <c r="Q25" s="89"/>
      <c r="R25" s="91"/>
      <c r="S25" s="91"/>
      <c r="T25" s="91"/>
      <c r="U25" s="91"/>
      <c r="V25" s="91"/>
      <c r="W25" s="91"/>
      <c r="X25" s="101">
        <v>240800</v>
      </c>
      <c r="Y25" s="101">
        <v>217000</v>
      </c>
      <c r="Z25" s="101">
        <v>217300</v>
      </c>
    </row>
    <row r="26" spans="1:26" ht="30.75" customHeight="1" x14ac:dyDescent="0.25">
      <c r="A26" s="106"/>
      <c r="B26" s="102"/>
      <c r="C26" s="93"/>
      <c r="D26" s="98"/>
      <c r="E26" s="98"/>
      <c r="F26" s="98"/>
      <c r="G26" s="98"/>
      <c r="H26" s="98"/>
      <c r="I26" s="98" t="s">
        <v>160</v>
      </c>
      <c r="J26" s="83">
        <v>121</v>
      </c>
      <c r="K26" s="84"/>
      <c r="L26" s="94">
        <v>1</v>
      </c>
      <c r="M26" s="94">
        <v>4</v>
      </c>
      <c r="N26" s="100">
        <v>5210010020</v>
      </c>
      <c r="O26" s="96">
        <v>240</v>
      </c>
      <c r="P26" s="88"/>
      <c r="Q26" s="89"/>
      <c r="R26" s="91"/>
      <c r="S26" s="91"/>
      <c r="T26" s="91"/>
      <c r="U26" s="91"/>
      <c r="V26" s="91"/>
      <c r="W26" s="91"/>
      <c r="X26" s="124">
        <f>X28+X27</f>
        <v>20000</v>
      </c>
      <c r="Y26" s="124">
        <f>Y28+Y27</f>
        <v>20000</v>
      </c>
      <c r="Z26" s="124">
        <f>Z28+Z27</f>
        <v>20000</v>
      </c>
    </row>
    <row r="27" spans="1:26" x14ac:dyDescent="0.25">
      <c r="A27" s="106"/>
      <c r="B27" s="102"/>
      <c r="C27" s="93"/>
      <c r="D27" s="98"/>
      <c r="E27" s="98"/>
      <c r="F27" s="365" t="s">
        <v>161</v>
      </c>
      <c r="G27" s="365"/>
      <c r="H27" s="365"/>
      <c r="I27" s="365"/>
      <c r="J27" s="83">
        <v>121</v>
      </c>
      <c r="K27" s="84">
        <v>104</v>
      </c>
      <c r="L27" s="94">
        <v>1</v>
      </c>
      <c r="M27" s="94">
        <v>4</v>
      </c>
      <c r="N27" s="100">
        <v>5210010020</v>
      </c>
      <c r="O27" s="96">
        <v>244</v>
      </c>
      <c r="P27" s="88"/>
      <c r="Q27" s="89">
        <v>10000</v>
      </c>
      <c r="R27" s="363"/>
      <c r="S27" s="363"/>
      <c r="T27" s="363"/>
      <c r="U27" s="363"/>
      <c r="V27" s="91">
        <v>0</v>
      </c>
      <c r="W27" s="91">
        <v>0</v>
      </c>
      <c r="X27" s="125">
        <v>10000</v>
      </c>
      <c r="Y27" s="101">
        <v>0</v>
      </c>
      <c r="Z27" s="101">
        <v>0</v>
      </c>
    </row>
    <row r="28" spans="1:26" x14ac:dyDescent="0.25">
      <c r="A28" s="106"/>
      <c r="B28" s="102"/>
      <c r="C28" s="93"/>
      <c r="D28" s="98"/>
      <c r="E28" s="98"/>
      <c r="F28" s="365" t="s">
        <v>179</v>
      </c>
      <c r="G28" s="365"/>
      <c r="H28" s="365"/>
      <c r="I28" s="365"/>
      <c r="J28" s="83">
        <v>121</v>
      </c>
      <c r="K28" s="84">
        <v>104</v>
      </c>
      <c r="L28" s="94">
        <v>1</v>
      </c>
      <c r="M28" s="94">
        <v>4</v>
      </c>
      <c r="N28" s="100">
        <v>5210010020</v>
      </c>
      <c r="O28" s="96">
        <v>247</v>
      </c>
      <c r="P28" s="88"/>
      <c r="Q28" s="89">
        <v>10000</v>
      </c>
      <c r="R28" s="363"/>
      <c r="S28" s="363"/>
      <c r="T28" s="363"/>
      <c r="U28" s="363"/>
      <c r="V28" s="91">
        <v>0</v>
      </c>
      <c r="W28" s="91">
        <v>0</v>
      </c>
      <c r="X28" s="125">
        <v>10000</v>
      </c>
      <c r="Y28" s="101">
        <v>20000</v>
      </c>
      <c r="Z28" s="101">
        <v>20000</v>
      </c>
    </row>
    <row r="29" spans="1:26" x14ac:dyDescent="0.25">
      <c r="A29" s="106"/>
      <c r="B29" s="102"/>
      <c r="C29" s="93"/>
      <c r="D29" s="98"/>
      <c r="E29" s="98"/>
      <c r="F29" s="365" t="s">
        <v>162</v>
      </c>
      <c r="G29" s="365"/>
      <c r="H29" s="365"/>
      <c r="I29" s="365"/>
      <c r="J29" s="83">
        <v>121</v>
      </c>
      <c r="K29" s="84">
        <v>104</v>
      </c>
      <c r="L29" s="94">
        <v>1</v>
      </c>
      <c r="M29" s="94">
        <v>4</v>
      </c>
      <c r="N29" s="100">
        <v>5210010020</v>
      </c>
      <c r="O29" s="96" t="s">
        <v>163</v>
      </c>
      <c r="P29" s="88"/>
      <c r="Q29" s="89">
        <v>10000</v>
      </c>
      <c r="R29" s="363"/>
      <c r="S29" s="363"/>
      <c r="T29" s="363"/>
      <c r="U29" s="363"/>
      <c r="V29" s="91">
        <v>0</v>
      </c>
      <c r="W29" s="91">
        <v>0</v>
      </c>
      <c r="X29" s="101">
        <v>14400</v>
      </c>
      <c r="Y29" s="101">
        <v>14400</v>
      </c>
      <c r="Z29" s="101">
        <v>14400</v>
      </c>
    </row>
    <row r="30" spans="1:26" ht="33.75" customHeight="1" x14ac:dyDescent="0.25">
      <c r="A30" s="106"/>
      <c r="B30" s="102"/>
      <c r="C30" s="93"/>
      <c r="D30" s="98"/>
      <c r="E30" s="98"/>
      <c r="F30" s="98"/>
      <c r="G30" s="98"/>
      <c r="H30" s="98"/>
      <c r="I30" s="93" t="s">
        <v>164</v>
      </c>
      <c r="J30" s="83">
        <v>121</v>
      </c>
      <c r="K30" s="84">
        <v>104</v>
      </c>
      <c r="L30" s="85">
        <v>1</v>
      </c>
      <c r="M30" s="85">
        <v>6</v>
      </c>
      <c r="N30" s="86" t="s">
        <v>151</v>
      </c>
      <c r="O30" s="87">
        <v>0</v>
      </c>
      <c r="P30" s="88"/>
      <c r="Q30" s="89"/>
      <c r="R30" s="91"/>
      <c r="S30" s="91"/>
      <c r="T30" s="91"/>
      <c r="U30" s="91"/>
      <c r="V30" s="91"/>
      <c r="W30" s="91"/>
      <c r="X30" s="97">
        <f>X31</f>
        <v>15400</v>
      </c>
      <c r="Y30" s="97">
        <f t="shared" ref="Y30:Z33" si="2">Y31</f>
        <v>15400</v>
      </c>
      <c r="Z30" s="97">
        <f t="shared" si="2"/>
        <v>15400</v>
      </c>
    </row>
    <row r="31" spans="1:26" ht="54" customHeight="1" x14ac:dyDescent="0.25">
      <c r="A31" s="106"/>
      <c r="B31" s="102"/>
      <c r="C31" s="93"/>
      <c r="D31" s="98"/>
      <c r="E31" s="98"/>
      <c r="F31" s="98"/>
      <c r="G31" s="98"/>
      <c r="H31" s="98"/>
      <c r="I31" s="98" t="s">
        <v>274</v>
      </c>
      <c r="J31" s="83">
        <v>121</v>
      </c>
      <c r="K31" s="84">
        <v>0</v>
      </c>
      <c r="L31" s="94">
        <v>1</v>
      </c>
      <c r="M31" s="94">
        <v>6</v>
      </c>
      <c r="N31" s="95" t="s">
        <v>280</v>
      </c>
      <c r="O31" s="96">
        <v>0</v>
      </c>
      <c r="P31" s="88"/>
      <c r="Q31" s="89"/>
      <c r="R31" s="91"/>
      <c r="S31" s="91"/>
      <c r="T31" s="91"/>
      <c r="U31" s="91"/>
      <c r="V31" s="91"/>
      <c r="W31" s="91"/>
      <c r="X31" s="97">
        <f>X32</f>
        <v>15400</v>
      </c>
      <c r="Y31" s="97">
        <f t="shared" si="2"/>
        <v>15400</v>
      </c>
      <c r="Z31" s="97">
        <f t="shared" si="2"/>
        <v>15400</v>
      </c>
    </row>
    <row r="32" spans="1:26" ht="30.75" customHeight="1" x14ac:dyDescent="0.25">
      <c r="A32" s="106"/>
      <c r="B32" s="102"/>
      <c r="C32" s="93"/>
      <c r="D32" s="98"/>
      <c r="E32" s="98"/>
      <c r="F32" s="98"/>
      <c r="G32" s="98"/>
      <c r="H32" s="98"/>
      <c r="I32" s="98" t="s">
        <v>275</v>
      </c>
      <c r="J32" s="83">
        <v>121</v>
      </c>
      <c r="K32" s="84">
        <v>102</v>
      </c>
      <c r="L32" s="94">
        <v>1</v>
      </c>
      <c r="M32" s="94">
        <v>6</v>
      </c>
      <c r="N32" s="95" t="s">
        <v>294</v>
      </c>
      <c r="O32" s="96">
        <v>0</v>
      </c>
      <c r="P32" s="88"/>
      <c r="Q32" s="89"/>
      <c r="R32" s="91"/>
      <c r="S32" s="91"/>
      <c r="T32" s="91"/>
      <c r="U32" s="91"/>
      <c r="V32" s="91"/>
      <c r="W32" s="91"/>
      <c r="X32" s="97">
        <f>X33</f>
        <v>15400</v>
      </c>
      <c r="Y32" s="97">
        <f t="shared" si="2"/>
        <v>15400</v>
      </c>
      <c r="Z32" s="97">
        <f t="shared" si="2"/>
        <v>15400</v>
      </c>
    </row>
    <row r="33" spans="1:26" ht="35.25" customHeight="1" x14ac:dyDescent="0.25">
      <c r="A33" s="106"/>
      <c r="B33" s="102"/>
      <c r="C33" s="93"/>
      <c r="D33" s="98"/>
      <c r="E33" s="98"/>
      <c r="F33" s="98"/>
      <c r="G33" s="98"/>
      <c r="H33" s="98"/>
      <c r="I33" s="98" t="s">
        <v>165</v>
      </c>
      <c r="J33" s="83">
        <v>121</v>
      </c>
      <c r="K33" s="84">
        <v>104</v>
      </c>
      <c r="L33" s="94">
        <v>1</v>
      </c>
      <c r="M33" s="94">
        <v>6</v>
      </c>
      <c r="N33" s="100">
        <v>5210010080</v>
      </c>
      <c r="O33" s="96">
        <v>0</v>
      </c>
      <c r="P33" s="88"/>
      <c r="Q33" s="89"/>
      <c r="R33" s="91"/>
      <c r="S33" s="91"/>
      <c r="T33" s="91"/>
      <c r="U33" s="91"/>
      <c r="V33" s="91"/>
      <c r="W33" s="91"/>
      <c r="X33" s="97">
        <f>X34</f>
        <v>15400</v>
      </c>
      <c r="Y33" s="97">
        <f t="shared" si="2"/>
        <v>15400</v>
      </c>
      <c r="Z33" s="97">
        <f t="shared" si="2"/>
        <v>15400</v>
      </c>
    </row>
    <row r="34" spans="1:26" x14ac:dyDescent="0.25">
      <c r="A34" s="106"/>
      <c r="B34" s="102"/>
      <c r="C34" s="93"/>
      <c r="D34" s="98"/>
      <c r="E34" s="98"/>
      <c r="F34" s="365" t="s">
        <v>162</v>
      </c>
      <c r="G34" s="365"/>
      <c r="H34" s="365"/>
      <c r="I34" s="365"/>
      <c r="J34" s="83">
        <v>121</v>
      </c>
      <c r="K34" s="84">
        <v>104</v>
      </c>
      <c r="L34" s="94">
        <v>1</v>
      </c>
      <c r="M34" s="94">
        <v>6</v>
      </c>
      <c r="N34" s="100">
        <v>5710010080</v>
      </c>
      <c r="O34" s="96" t="s">
        <v>163</v>
      </c>
      <c r="P34" s="88"/>
      <c r="Q34" s="89">
        <v>10000</v>
      </c>
      <c r="R34" s="363"/>
      <c r="S34" s="363"/>
      <c r="T34" s="363"/>
      <c r="U34" s="363"/>
      <c r="V34" s="91">
        <v>0</v>
      </c>
      <c r="W34" s="91">
        <v>0</v>
      </c>
      <c r="X34" s="101">
        <v>15400</v>
      </c>
      <c r="Y34" s="101">
        <v>15400</v>
      </c>
      <c r="Z34" s="101">
        <v>15400</v>
      </c>
    </row>
    <row r="35" spans="1:26" x14ac:dyDescent="0.25">
      <c r="A35" s="366" t="s">
        <v>166</v>
      </c>
      <c r="B35" s="366"/>
      <c r="C35" s="366"/>
      <c r="D35" s="366"/>
      <c r="E35" s="366"/>
      <c r="F35" s="366"/>
      <c r="G35" s="366"/>
      <c r="H35" s="366"/>
      <c r="I35" s="366"/>
      <c r="J35" s="83">
        <v>121</v>
      </c>
      <c r="K35" s="84">
        <v>200</v>
      </c>
      <c r="L35" s="85">
        <v>2</v>
      </c>
      <c r="M35" s="85">
        <v>0</v>
      </c>
      <c r="N35" s="86" t="s">
        <v>151</v>
      </c>
      <c r="O35" s="87">
        <v>0</v>
      </c>
      <c r="P35" s="88"/>
      <c r="Q35" s="89">
        <v>0</v>
      </c>
      <c r="R35" s="361"/>
      <c r="S35" s="361"/>
      <c r="T35" s="361"/>
      <c r="U35" s="361"/>
      <c r="V35" s="91">
        <v>0</v>
      </c>
      <c r="W35" s="91">
        <v>0</v>
      </c>
      <c r="X35" s="123">
        <f t="shared" ref="X35:Z38" si="3">X36</f>
        <v>101900</v>
      </c>
      <c r="Y35" s="123">
        <f t="shared" si="3"/>
        <v>103000</v>
      </c>
      <c r="Z35" s="123">
        <f t="shared" si="3"/>
        <v>107100</v>
      </c>
    </row>
    <row r="36" spans="1:26" x14ac:dyDescent="0.25">
      <c r="A36" s="106"/>
      <c r="B36" s="102"/>
      <c r="C36" s="367" t="s">
        <v>167</v>
      </c>
      <c r="D36" s="367"/>
      <c r="E36" s="367"/>
      <c r="F36" s="367"/>
      <c r="G36" s="367"/>
      <c r="H36" s="367"/>
      <c r="I36" s="367"/>
      <c r="J36" s="83">
        <v>121</v>
      </c>
      <c r="K36" s="84">
        <v>203</v>
      </c>
      <c r="L36" s="85">
        <v>2</v>
      </c>
      <c r="M36" s="85">
        <v>3</v>
      </c>
      <c r="N36" s="86" t="s">
        <v>151</v>
      </c>
      <c r="O36" s="87">
        <v>0</v>
      </c>
      <c r="P36" s="88"/>
      <c r="Q36" s="89">
        <v>0</v>
      </c>
      <c r="R36" s="361"/>
      <c r="S36" s="361"/>
      <c r="T36" s="361"/>
      <c r="U36" s="361"/>
      <c r="V36" s="91">
        <v>0</v>
      </c>
      <c r="W36" s="91">
        <v>0</v>
      </c>
      <c r="X36" s="123">
        <f t="shared" si="3"/>
        <v>101900</v>
      </c>
      <c r="Y36" s="123">
        <f t="shared" si="3"/>
        <v>103000</v>
      </c>
      <c r="Z36" s="123">
        <f t="shared" si="3"/>
        <v>107100</v>
      </c>
    </row>
    <row r="37" spans="1:26" ht="51" customHeight="1" x14ac:dyDescent="0.25">
      <c r="A37" s="362" t="s">
        <v>274</v>
      </c>
      <c r="B37" s="362"/>
      <c r="C37" s="362"/>
      <c r="D37" s="362"/>
      <c r="E37" s="362"/>
      <c r="F37" s="362"/>
      <c r="G37" s="362"/>
      <c r="H37" s="362"/>
      <c r="I37" s="362"/>
      <c r="J37" s="83">
        <v>121</v>
      </c>
      <c r="K37" s="84">
        <v>0</v>
      </c>
      <c r="L37" s="94">
        <v>1</v>
      </c>
      <c r="M37" s="94">
        <v>4</v>
      </c>
      <c r="N37" s="95" t="s">
        <v>280</v>
      </c>
      <c r="O37" s="96">
        <v>0</v>
      </c>
      <c r="P37" s="88"/>
      <c r="Q37" s="89">
        <v>0</v>
      </c>
      <c r="R37" s="363"/>
      <c r="S37" s="363"/>
      <c r="T37" s="363"/>
      <c r="U37" s="363"/>
      <c r="V37" s="91">
        <v>0</v>
      </c>
      <c r="W37" s="91">
        <v>0</v>
      </c>
      <c r="X37" s="97">
        <f t="shared" si="3"/>
        <v>101900</v>
      </c>
      <c r="Y37" s="97">
        <f t="shared" si="3"/>
        <v>103000</v>
      </c>
      <c r="Z37" s="97">
        <f t="shared" si="3"/>
        <v>107100</v>
      </c>
    </row>
    <row r="38" spans="1:26" ht="35.25" customHeight="1" x14ac:dyDescent="0.25">
      <c r="A38" s="106"/>
      <c r="B38" s="102"/>
      <c r="C38" s="93"/>
      <c r="D38" s="365" t="s">
        <v>168</v>
      </c>
      <c r="E38" s="365"/>
      <c r="F38" s="365"/>
      <c r="G38" s="365"/>
      <c r="H38" s="365"/>
      <c r="I38" s="365"/>
      <c r="J38" s="83">
        <v>121</v>
      </c>
      <c r="K38" s="84">
        <v>203</v>
      </c>
      <c r="L38" s="94">
        <v>2</v>
      </c>
      <c r="M38" s="94">
        <v>3</v>
      </c>
      <c r="N38" s="100">
        <v>5220000000</v>
      </c>
      <c r="O38" s="96">
        <v>0</v>
      </c>
      <c r="P38" s="88"/>
      <c r="Q38" s="89">
        <v>0</v>
      </c>
      <c r="R38" s="363"/>
      <c r="S38" s="363"/>
      <c r="T38" s="363"/>
      <c r="U38" s="363"/>
      <c r="V38" s="91">
        <v>0</v>
      </c>
      <c r="W38" s="91">
        <v>0</v>
      </c>
      <c r="X38" s="97">
        <f t="shared" si="3"/>
        <v>101900</v>
      </c>
      <c r="Y38" s="97">
        <f t="shared" si="3"/>
        <v>103000</v>
      </c>
      <c r="Z38" s="97">
        <f t="shared" si="3"/>
        <v>107100</v>
      </c>
    </row>
    <row r="39" spans="1:26" ht="33" customHeight="1" x14ac:dyDescent="0.25">
      <c r="A39" s="106"/>
      <c r="B39" s="102"/>
      <c r="C39" s="93"/>
      <c r="D39" s="98"/>
      <c r="E39" s="365" t="s">
        <v>169</v>
      </c>
      <c r="F39" s="365"/>
      <c r="G39" s="365"/>
      <c r="H39" s="365"/>
      <c r="I39" s="365"/>
      <c r="J39" s="83">
        <v>121</v>
      </c>
      <c r="K39" s="84">
        <v>203</v>
      </c>
      <c r="L39" s="94">
        <v>2</v>
      </c>
      <c r="M39" s="94">
        <v>3</v>
      </c>
      <c r="N39" s="100">
        <v>5220051180</v>
      </c>
      <c r="O39" s="96">
        <v>0</v>
      </c>
      <c r="P39" s="88"/>
      <c r="Q39" s="89">
        <v>0</v>
      </c>
      <c r="R39" s="363"/>
      <c r="S39" s="363"/>
      <c r="T39" s="363"/>
      <c r="U39" s="363"/>
      <c r="V39" s="91">
        <v>0</v>
      </c>
      <c r="W39" s="91">
        <v>0</v>
      </c>
      <c r="X39" s="97">
        <f>X40+X44</f>
        <v>101900</v>
      </c>
      <c r="Y39" s="97">
        <f>Y40+Y44</f>
        <v>103000</v>
      </c>
      <c r="Z39" s="97">
        <f>Z40+Z44</f>
        <v>107100</v>
      </c>
    </row>
    <row r="40" spans="1:26" x14ac:dyDescent="0.25">
      <c r="A40" s="106"/>
      <c r="B40" s="102"/>
      <c r="C40" s="93"/>
      <c r="D40" s="98"/>
      <c r="E40" s="365" t="s">
        <v>170</v>
      </c>
      <c r="F40" s="365"/>
      <c r="G40" s="365"/>
      <c r="H40" s="365"/>
      <c r="I40" s="365"/>
      <c r="J40" s="83">
        <v>121</v>
      </c>
      <c r="K40" s="84">
        <v>203</v>
      </c>
      <c r="L40" s="94">
        <v>2</v>
      </c>
      <c r="M40" s="94">
        <v>3</v>
      </c>
      <c r="N40" s="100">
        <v>5220051180</v>
      </c>
      <c r="O40" s="96">
        <v>120</v>
      </c>
      <c r="P40" s="88"/>
      <c r="Q40" s="89">
        <v>0</v>
      </c>
      <c r="R40" s="363"/>
      <c r="S40" s="363"/>
      <c r="T40" s="363"/>
      <c r="U40" s="363"/>
      <c r="V40" s="91">
        <v>0</v>
      </c>
      <c r="W40" s="91">
        <v>0</v>
      </c>
      <c r="X40" s="97">
        <f>X41+X42</f>
        <v>100000</v>
      </c>
      <c r="Y40" s="97">
        <f>Y41+Y42</f>
        <v>101000</v>
      </c>
      <c r="Z40" s="97">
        <f>Z41+Z42</f>
        <v>105000</v>
      </c>
    </row>
    <row r="41" spans="1:26" x14ac:dyDescent="0.25">
      <c r="A41" s="106"/>
      <c r="B41" s="102"/>
      <c r="C41" s="93"/>
      <c r="D41" s="98"/>
      <c r="E41" s="98"/>
      <c r="F41" s="365" t="s">
        <v>156</v>
      </c>
      <c r="G41" s="380"/>
      <c r="H41" s="380"/>
      <c r="I41" s="380"/>
      <c r="J41" s="83">
        <v>121</v>
      </c>
      <c r="K41" s="84"/>
      <c r="L41" s="94">
        <v>2</v>
      </c>
      <c r="M41" s="94">
        <v>3</v>
      </c>
      <c r="N41" s="100">
        <v>5220051180</v>
      </c>
      <c r="O41" s="96">
        <v>121</v>
      </c>
      <c r="P41" s="88"/>
      <c r="Q41" s="89"/>
      <c r="R41" s="91"/>
      <c r="S41" s="91"/>
      <c r="T41" s="91"/>
      <c r="U41" s="91"/>
      <c r="V41" s="91"/>
      <c r="W41" s="91"/>
      <c r="X41" s="101">
        <v>76800</v>
      </c>
      <c r="Y41" s="101">
        <v>77500</v>
      </c>
      <c r="Z41" s="101">
        <v>80600</v>
      </c>
    </row>
    <row r="42" spans="1:26" ht="39.75" customHeight="1" x14ac:dyDescent="0.25">
      <c r="A42" s="106"/>
      <c r="B42" s="102"/>
      <c r="C42" s="93"/>
      <c r="D42" s="98"/>
      <c r="E42" s="98"/>
      <c r="F42" s="365" t="s">
        <v>157</v>
      </c>
      <c r="G42" s="365"/>
      <c r="H42" s="365"/>
      <c r="I42" s="365"/>
      <c r="J42" s="83">
        <v>121</v>
      </c>
      <c r="K42" s="84">
        <v>203</v>
      </c>
      <c r="L42" s="94">
        <v>2</v>
      </c>
      <c r="M42" s="94">
        <v>3</v>
      </c>
      <c r="N42" s="100">
        <v>5220051180</v>
      </c>
      <c r="O42" s="96">
        <v>129</v>
      </c>
      <c r="P42" s="88"/>
      <c r="Q42" s="89">
        <v>10000</v>
      </c>
      <c r="R42" s="363"/>
      <c r="S42" s="363"/>
      <c r="T42" s="363"/>
      <c r="U42" s="363"/>
      <c r="V42" s="91">
        <v>0</v>
      </c>
      <c r="W42" s="91">
        <v>0</v>
      </c>
      <c r="X42" s="101">
        <v>23200</v>
      </c>
      <c r="Y42" s="101">
        <v>23500</v>
      </c>
      <c r="Z42" s="101">
        <v>24400</v>
      </c>
    </row>
    <row r="43" spans="1:26" ht="33.75" customHeight="1" x14ac:dyDescent="0.25">
      <c r="A43" s="106"/>
      <c r="B43" s="102"/>
      <c r="C43" s="93"/>
      <c r="D43" s="98"/>
      <c r="E43" s="98"/>
      <c r="F43" s="365" t="s">
        <v>160</v>
      </c>
      <c r="G43" s="365"/>
      <c r="H43" s="365"/>
      <c r="I43" s="365"/>
      <c r="J43" s="83">
        <v>121</v>
      </c>
      <c r="K43" s="84">
        <v>203</v>
      </c>
      <c r="L43" s="94">
        <v>2</v>
      </c>
      <c r="M43" s="94">
        <v>3</v>
      </c>
      <c r="N43" s="100">
        <v>5220051180</v>
      </c>
      <c r="O43" s="96">
        <v>240</v>
      </c>
      <c r="P43" s="88"/>
      <c r="Q43" s="89">
        <v>10000</v>
      </c>
      <c r="R43" s="363"/>
      <c r="S43" s="363"/>
      <c r="T43" s="363"/>
      <c r="U43" s="363"/>
      <c r="V43" s="91">
        <v>0</v>
      </c>
      <c r="W43" s="91">
        <v>0</v>
      </c>
      <c r="X43" s="97">
        <f>X44</f>
        <v>1900</v>
      </c>
      <c r="Y43" s="97">
        <f>Y44</f>
        <v>2000</v>
      </c>
      <c r="Z43" s="97">
        <f>Z44</f>
        <v>2100</v>
      </c>
    </row>
    <row r="44" spans="1:26" x14ac:dyDescent="0.25">
      <c r="A44" s="106"/>
      <c r="B44" s="102"/>
      <c r="C44" s="93"/>
      <c r="D44" s="98"/>
      <c r="E44" s="98"/>
      <c r="F44" s="365" t="s">
        <v>161</v>
      </c>
      <c r="G44" s="365"/>
      <c r="H44" s="365"/>
      <c r="I44" s="365"/>
      <c r="J44" s="83">
        <v>121</v>
      </c>
      <c r="K44" s="84">
        <v>203</v>
      </c>
      <c r="L44" s="94">
        <v>2</v>
      </c>
      <c r="M44" s="94">
        <v>3</v>
      </c>
      <c r="N44" s="100">
        <v>5220051180</v>
      </c>
      <c r="O44" s="96">
        <v>244</v>
      </c>
      <c r="P44" s="88"/>
      <c r="Q44" s="89">
        <v>10000</v>
      </c>
      <c r="R44" s="363"/>
      <c r="S44" s="363"/>
      <c r="T44" s="363"/>
      <c r="U44" s="363"/>
      <c r="V44" s="91">
        <v>0</v>
      </c>
      <c r="W44" s="91">
        <v>0</v>
      </c>
      <c r="X44" s="101">
        <v>1900</v>
      </c>
      <c r="Y44" s="101">
        <v>2000</v>
      </c>
      <c r="Z44" s="101">
        <v>2100</v>
      </c>
    </row>
    <row r="45" spans="1:26" ht="35.25" customHeight="1" x14ac:dyDescent="0.25">
      <c r="A45" s="364" t="s">
        <v>171</v>
      </c>
      <c r="B45" s="364"/>
      <c r="C45" s="364"/>
      <c r="D45" s="364"/>
      <c r="E45" s="364"/>
      <c r="F45" s="364"/>
      <c r="G45" s="364"/>
      <c r="H45" s="364"/>
      <c r="I45" s="364"/>
      <c r="J45" s="83">
        <v>121</v>
      </c>
      <c r="K45" s="84">
        <v>300</v>
      </c>
      <c r="L45" s="85">
        <v>3</v>
      </c>
      <c r="M45" s="85">
        <v>0</v>
      </c>
      <c r="N45" s="86" t="s">
        <v>151</v>
      </c>
      <c r="O45" s="87">
        <v>0</v>
      </c>
      <c r="P45" s="88"/>
      <c r="Q45" s="89">
        <v>0</v>
      </c>
      <c r="R45" s="361"/>
      <c r="S45" s="361"/>
      <c r="T45" s="361"/>
      <c r="U45" s="361"/>
      <c r="V45" s="91">
        <v>0</v>
      </c>
      <c r="W45" s="91">
        <v>0</v>
      </c>
      <c r="X45" s="92">
        <f>X46</f>
        <v>5000</v>
      </c>
      <c r="Y45" s="92">
        <f>Y46</f>
        <v>5000</v>
      </c>
      <c r="Z45" s="92">
        <f>Z46</f>
        <v>5000</v>
      </c>
    </row>
    <row r="46" spans="1:26" x14ac:dyDescent="0.25">
      <c r="A46" s="106"/>
      <c r="B46" s="102"/>
      <c r="C46" s="367" t="s">
        <v>172</v>
      </c>
      <c r="D46" s="367"/>
      <c r="E46" s="367"/>
      <c r="F46" s="367"/>
      <c r="G46" s="367"/>
      <c r="H46" s="367"/>
      <c r="I46" s="367"/>
      <c r="J46" s="83">
        <v>121</v>
      </c>
      <c r="K46" s="84">
        <v>310</v>
      </c>
      <c r="L46" s="85">
        <v>3</v>
      </c>
      <c r="M46" s="85">
        <v>10</v>
      </c>
      <c r="N46" s="86" t="s">
        <v>151</v>
      </c>
      <c r="O46" s="87">
        <v>0</v>
      </c>
      <c r="P46" s="88"/>
      <c r="Q46" s="89">
        <v>0</v>
      </c>
      <c r="R46" s="361"/>
      <c r="S46" s="361"/>
      <c r="T46" s="361"/>
      <c r="U46" s="361"/>
      <c r="V46" s="91">
        <v>0</v>
      </c>
      <c r="W46" s="91">
        <v>0</v>
      </c>
      <c r="X46" s="92">
        <f t="shared" ref="X46:Z50" si="4">X47</f>
        <v>5000</v>
      </c>
      <c r="Y46" s="92">
        <f t="shared" si="4"/>
        <v>5000</v>
      </c>
      <c r="Z46" s="92">
        <f t="shared" si="4"/>
        <v>5000</v>
      </c>
    </row>
    <row r="47" spans="1:26" ht="49.5" customHeight="1" x14ac:dyDescent="0.25">
      <c r="A47" s="362" t="s">
        <v>274</v>
      </c>
      <c r="B47" s="362"/>
      <c r="C47" s="362"/>
      <c r="D47" s="362"/>
      <c r="E47" s="362"/>
      <c r="F47" s="362"/>
      <c r="G47" s="362"/>
      <c r="H47" s="362"/>
      <c r="I47" s="362"/>
      <c r="J47" s="83">
        <v>121</v>
      </c>
      <c r="K47" s="84">
        <v>0</v>
      </c>
      <c r="L47" s="94">
        <v>3</v>
      </c>
      <c r="M47" s="94">
        <v>10</v>
      </c>
      <c r="N47" s="95" t="s">
        <v>280</v>
      </c>
      <c r="O47" s="96">
        <v>0</v>
      </c>
      <c r="P47" s="88"/>
      <c r="Q47" s="89">
        <v>0</v>
      </c>
      <c r="R47" s="363"/>
      <c r="S47" s="363"/>
      <c r="T47" s="363"/>
      <c r="U47" s="363"/>
      <c r="V47" s="91">
        <v>0</v>
      </c>
      <c r="W47" s="91">
        <v>0</v>
      </c>
      <c r="X47" s="97">
        <f>X48</f>
        <v>5000</v>
      </c>
      <c r="Y47" s="97">
        <f t="shared" si="4"/>
        <v>5000</v>
      </c>
      <c r="Z47" s="97">
        <f t="shared" si="4"/>
        <v>5000</v>
      </c>
    </row>
    <row r="48" spans="1:26" ht="29.25" customHeight="1" x14ac:dyDescent="0.25">
      <c r="A48" s="106"/>
      <c r="B48" s="102"/>
      <c r="C48" s="93"/>
      <c r="D48" s="365" t="s">
        <v>173</v>
      </c>
      <c r="E48" s="365"/>
      <c r="F48" s="365"/>
      <c r="G48" s="365"/>
      <c r="H48" s="365"/>
      <c r="I48" s="365"/>
      <c r="J48" s="83">
        <v>121</v>
      </c>
      <c r="K48" s="84">
        <v>310</v>
      </c>
      <c r="L48" s="94">
        <v>3</v>
      </c>
      <c r="M48" s="94">
        <v>10</v>
      </c>
      <c r="N48" s="100">
        <v>5230000000</v>
      </c>
      <c r="O48" s="96">
        <v>0</v>
      </c>
      <c r="P48" s="88"/>
      <c r="Q48" s="89">
        <v>0</v>
      </c>
      <c r="R48" s="363"/>
      <c r="S48" s="363"/>
      <c r="T48" s="363"/>
      <c r="U48" s="363"/>
      <c r="V48" s="91">
        <v>0</v>
      </c>
      <c r="W48" s="91">
        <v>0</v>
      </c>
      <c r="X48" s="97">
        <f t="shared" si="4"/>
        <v>5000</v>
      </c>
      <c r="Y48" s="97">
        <f t="shared" si="4"/>
        <v>5000</v>
      </c>
      <c r="Z48" s="97">
        <f t="shared" si="4"/>
        <v>5000</v>
      </c>
    </row>
    <row r="49" spans="1:26" ht="36" customHeight="1" x14ac:dyDescent="0.25">
      <c r="A49" s="106"/>
      <c r="B49" s="102"/>
      <c r="C49" s="93"/>
      <c r="D49" s="98"/>
      <c r="E49" s="365" t="s">
        <v>174</v>
      </c>
      <c r="F49" s="365"/>
      <c r="G49" s="365"/>
      <c r="H49" s="365"/>
      <c r="I49" s="365"/>
      <c r="J49" s="83">
        <v>121</v>
      </c>
      <c r="K49" s="84">
        <v>310</v>
      </c>
      <c r="L49" s="94">
        <v>3</v>
      </c>
      <c r="M49" s="94">
        <v>10</v>
      </c>
      <c r="N49" s="100">
        <v>5230095020</v>
      </c>
      <c r="O49" s="96">
        <v>0</v>
      </c>
      <c r="P49" s="88"/>
      <c r="Q49" s="89">
        <v>0</v>
      </c>
      <c r="R49" s="363"/>
      <c r="S49" s="363"/>
      <c r="T49" s="363"/>
      <c r="U49" s="363"/>
      <c r="V49" s="91">
        <v>0</v>
      </c>
      <c r="W49" s="91">
        <v>0</v>
      </c>
      <c r="X49" s="97">
        <f t="shared" si="4"/>
        <v>5000</v>
      </c>
      <c r="Y49" s="97">
        <f t="shared" si="4"/>
        <v>5000</v>
      </c>
      <c r="Z49" s="97">
        <f t="shared" si="4"/>
        <v>5000</v>
      </c>
    </row>
    <row r="50" spans="1:26" ht="33" customHeight="1" x14ac:dyDescent="0.25">
      <c r="A50" s="106"/>
      <c r="B50" s="102"/>
      <c r="C50" s="93"/>
      <c r="D50" s="98"/>
      <c r="E50" s="98"/>
      <c r="F50" s="365" t="s">
        <v>160</v>
      </c>
      <c r="G50" s="365"/>
      <c r="H50" s="365"/>
      <c r="I50" s="365"/>
      <c r="J50" s="83">
        <v>121</v>
      </c>
      <c r="K50" s="84">
        <v>310</v>
      </c>
      <c r="L50" s="94">
        <v>3</v>
      </c>
      <c r="M50" s="94">
        <v>10</v>
      </c>
      <c r="N50" s="100">
        <v>5230095020</v>
      </c>
      <c r="O50" s="96">
        <v>240</v>
      </c>
      <c r="P50" s="88"/>
      <c r="Q50" s="89">
        <v>10000</v>
      </c>
      <c r="R50" s="363"/>
      <c r="S50" s="363"/>
      <c r="T50" s="363"/>
      <c r="U50" s="363"/>
      <c r="V50" s="91">
        <v>0</v>
      </c>
      <c r="W50" s="91">
        <v>0</v>
      </c>
      <c r="X50" s="97">
        <f t="shared" si="4"/>
        <v>5000</v>
      </c>
      <c r="Y50" s="97">
        <f t="shared" si="4"/>
        <v>5000</v>
      </c>
      <c r="Z50" s="97">
        <f t="shared" si="4"/>
        <v>5000</v>
      </c>
    </row>
    <row r="51" spans="1:26" x14ac:dyDescent="0.25">
      <c r="A51" s="106"/>
      <c r="B51" s="102"/>
      <c r="C51" s="93"/>
      <c r="D51" s="98"/>
      <c r="E51" s="98"/>
      <c r="F51" s="365" t="s">
        <v>161</v>
      </c>
      <c r="G51" s="365"/>
      <c r="H51" s="365"/>
      <c r="I51" s="365"/>
      <c r="J51" s="83">
        <v>121</v>
      </c>
      <c r="K51" s="84">
        <v>310</v>
      </c>
      <c r="L51" s="94">
        <v>3</v>
      </c>
      <c r="M51" s="94">
        <v>10</v>
      </c>
      <c r="N51" s="100">
        <v>5230095020</v>
      </c>
      <c r="O51" s="96">
        <v>244</v>
      </c>
      <c r="P51" s="88"/>
      <c r="Q51" s="89">
        <v>10000</v>
      </c>
      <c r="R51" s="363"/>
      <c r="S51" s="363"/>
      <c r="T51" s="363"/>
      <c r="U51" s="363"/>
      <c r="V51" s="91">
        <v>0</v>
      </c>
      <c r="W51" s="91">
        <v>0</v>
      </c>
      <c r="X51" s="101">
        <v>5000</v>
      </c>
      <c r="Y51" s="101">
        <v>5000</v>
      </c>
      <c r="Z51" s="101">
        <v>5000</v>
      </c>
    </row>
    <row r="52" spans="1:26" x14ac:dyDescent="0.25">
      <c r="A52" s="106"/>
      <c r="B52" s="102"/>
      <c r="C52" s="368" t="s">
        <v>175</v>
      </c>
      <c r="D52" s="368"/>
      <c r="E52" s="368"/>
      <c r="F52" s="368"/>
      <c r="G52" s="368"/>
      <c r="H52" s="368"/>
      <c r="I52" s="368"/>
      <c r="J52" s="83">
        <v>121</v>
      </c>
      <c r="K52" s="84">
        <v>409</v>
      </c>
      <c r="L52" s="85">
        <v>4</v>
      </c>
      <c r="M52" s="85">
        <v>0</v>
      </c>
      <c r="N52" s="86" t="s">
        <v>151</v>
      </c>
      <c r="O52" s="87">
        <v>0</v>
      </c>
      <c r="P52" s="88"/>
      <c r="Q52" s="89">
        <v>0</v>
      </c>
      <c r="R52" s="361"/>
      <c r="S52" s="361"/>
      <c r="T52" s="361"/>
      <c r="U52" s="361"/>
      <c r="V52" s="91">
        <v>0</v>
      </c>
      <c r="W52" s="91">
        <v>0</v>
      </c>
      <c r="X52" s="92">
        <f>X53</f>
        <v>174000</v>
      </c>
      <c r="Y52" s="92">
        <f t="shared" ref="X52:Z56" si="5">Y53</f>
        <v>179000</v>
      </c>
      <c r="Z52" s="92">
        <f t="shared" si="5"/>
        <v>186000</v>
      </c>
    </row>
    <row r="53" spans="1:26" x14ac:dyDescent="0.25">
      <c r="A53" s="106"/>
      <c r="B53" s="102"/>
      <c r="C53" s="368" t="s">
        <v>176</v>
      </c>
      <c r="D53" s="368"/>
      <c r="E53" s="368"/>
      <c r="F53" s="368"/>
      <c r="G53" s="368"/>
      <c r="H53" s="368"/>
      <c r="I53" s="368"/>
      <c r="J53" s="83">
        <v>121</v>
      </c>
      <c r="K53" s="84">
        <v>409</v>
      </c>
      <c r="L53" s="85">
        <v>4</v>
      </c>
      <c r="M53" s="85">
        <v>9</v>
      </c>
      <c r="N53" s="86" t="s">
        <v>151</v>
      </c>
      <c r="O53" s="87">
        <v>0</v>
      </c>
      <c r="P53" s="88"/>
      <c r="Q53" s="89">
        <v>0</v>
      </c>
      <c r="R53" s="361"/>
      <c r="S53" s="361"/>
      <c r="T53" s="361"/>
      <c r="U53" s="361"/>
      <c r="V53" s="91">
        <v>0</v>
      </c>
      <c r="W53" s="91">
        <v>0</v>
      </c>
      <c r="X53" s="92">
        <f t="shared" si="5"/>
        <v>174000</v>
      </c>
      <c r="Y53" s="92">
        <f t="shared" si="5"/>
        <v>179000</v>
      </c>
      <c r="Z53" s="92">
        <f t="shared" si="5"/>
        <v>186000</v>
      </c>
    </row>
    <row r="54" spans="1:26" ht="50.25" customHeight="1" x14ac:dyDescent="0.25">
      <c r="A54" s="362" t="s">
        <v>274</v>
      </c>
      <c r="B54" s="362"/>
      <c r="C54" s="362"/>
      <c r="D54" s="362"/>
      <c r="E54" s="362"/>
      <c r="F54" s="362"/>
      <c r="G54" s="362"/>
      <c r="H54" s="362"/>
      <c r="I54" s="362"/>
      <c r="J54" s="83">
        <v>121</v>
      </c>
      <c r="K54" s="84">
        <v>0</v>
      </c>
      <c r="L54" s="94">
        <v>4</v>
      </c>
      <c r="M54" s="94">
        <v>9</v>
      </c>
      <c r="N54" s="95" t="s">
        <v>280</v>
      </c>
      <c r="O54" s="96">
        <v>0</v>
      </c>
      <c r="P54" s="88"/>
      <c r="Q54" s="89">
        <v>0</v>
      </c>
      <c r="R54" s="363"/>
      <c r="S54" s="363"/>
      <c r="T54" s="363"/>
      <c r="U54" s="363"/>
      <c r="V54" s="91">
        <v>0</v>
      </c>
      <c r="W54" s="91">
        <v>0</v>
      </c>
      <c r="X54" s="97">
        <f t="shared" si="5"/>
        <v>174000</v>
      </c>
      <c r="Y54" s="97">
        <f t="shared" si="5"/>
        <v>179000</v>
      </c>
      <c r="Z54" s="97">
        <f t="shared" si="5"/>
        <v>186000</v>
      </c>
    </row>
    <row r="55" spans="1:26" ht="36.75" customHeight="1" x14ac:dyDescent="0.25">
      <c r="A55" s="106"/>
      <c r="B55" s="102"/>
      <c r="C55" s="103"/>
      <c r="D55" s="365" t="s">
        <v>177</v>
      </c>
      <c r="E55" s="365"/>
      <c r="F55" s="365"/>
      <c r="G55" s="365"/>
      <c r="H55" s="365"/>
      <c r="I55" s="365"/>
      <c r="J55" s="83">
        <v>121</v>
      </c>
      <c r="K55" s="84">
        <v>409</v>
      </c>
      <c r="L55" s="94">
        <v>4</v>
      </c>
      <c r="M55" s="94">
        <v>9</v>
      </c>
      <c r="N55" s="100">
        <v>5240000000</v>
      </c>
      <c r="O55" s="96">
        <v>0</v>
      </c>
      <c r="P55" s="88"/>
      <c r="Q55" s="89">
        <v>0</v>
      </c>
      <c r="R55" s="363"/>
      <c r="S55" s="363"/>
      <c r="T55" s="363"/>
      <c r="U55" s="363"/>
      <c r="V55" s="91">
        <v>0</v>
      </c>
      <c r="W55" s="91">
        <v>0</v>
      </c>
      <c r="X55" s="97">
        <f t="shared" si="5"/>
        <v>174000</v>
      </c>
      <c r="Y55" s="97">
        <f t="shared" si="5"/>
        <v>179000</v>
      </c>
      <c r="Z55" s="97">
        <f t="shared" si="5"/>
        <v>186000</v>
      </c>
    </row>
    <row r="56" spans="1:26" ht="34.5" customHeight="1" x14ac:dyDescent="0.25">
      <c r="A56" s="106"/>
      <c r="B56" s="102"/>
      <c r="C56" s="103"/>
      <c r="D56" s="98"/>
      <c r="E56" s="365" t="s">
        <v>178</v>
      </c>
      <c r="F56" s="365"/>
      <c r="G56" s="365"/>
      <c r="H56" s="365"/>
      <c r="I56" s="365"/>
      <c r="J56" s="83">
        <v>121</v>
      </c>
      <c r="K56" s="84">
        <v>409</v>
      </c>
      <c r="L56" s="94">
        <v>4</v>
      </c>
      <c r="M56" s="94">
        <v>9</v>
      </c>
      <c r="N56" s="100">
        <v>5240095280</v>
      </c>
      <c r="O56" s="96">
        <v>0</v>
      </c>
      <c r="P56" s="88"/>
      <c r="Q56" s="89">
        <v>0</v>
      </c>
      <c r="R56" s="363"/>
      <c r="S56" s="363"/>
      <c r="T56" s="363"/>
      <c r="U56" s="363"/>
      <c r="V56" s="91">
        <v>0</v>
      </c>
      <c r="W56" s="91">
        <v>0</v>
      </c>
      <c r="X56" s="97">
        <f t="shared" si="5"/>
        <v>174000</v>
      </c>
      <c r="Y56" s="97">
        <f t="shared" si="5"/>
        <v>179000</v>
      </c>
      <c r="Z56" s="97">
        <f t="shared" si="5"/>
        <v>186000</v>
      </c>
    </row>
    <row r="57" spans="1:26" x14ac:dyDescent="0.25">
      <c r="A57" s="106"/>
      <c r="B57" s="102"/>
      <c r="C57" s="103"/>
      <c r="D57" s="98"/>
      <c r="E57" s="98"/>
      <c r="F57" s="365" t="s">
        <v>160</v>
      </c>
      <c r="G57" s="365"/>
      <c r="H57" s="365"/>
      <c r="I57" s="365"/>
      <c r="J57" s="83">
        <v>121</v>
      </c>
      <c r="K57" s="84">
        <v>409</v>
      </c>
      <c r="L57" s="94">
        <v>4</v>
      </c>
      <c r="M57" s="94">
        <v>9</v>
      </c>
      <c r="N57" s="100">
        <v>5240095280</v>
      </c>
      <c r="O57" s="96">
        <v>240</v>
      </c>
      <c r="P57" s="88"/>
      <c r="Q57" s="89">
        <v>10000</v>
      </c>
      <c r="R57" s="363"/>
      <c r="S57" s="363"/>
      <c r="T57" s="363"/>
      <c r="U57" s="363"/>
      <c r="V57" s="91">
        <v>0</v>
      </c>
      <c r="W57" s="91">
        <v>0</v>
      </c>
      <c r="X57" s="97">
        <f>X59+X58</f>
        <v>174000</v>
      </c>
      <c r="Y57" s="97">
        <f>Y59+Y58</f>
        <v>179000</v>
      </c>
      <c r="Z57" s="97">
        <f>Z59+Z58</f>
        <v>186000</v>
      </c>
    </row>
    <row r="58" spans="1:26" x14ac:dyDescent="0.25">
      <c r="A58" s="106"/>
      <c r="B58" s="102"/>
      <c r="C58" s="103"/>
      <c r="D58" s="98"/>
      <c r="E58" s="98"/>
      <c r="F58" s="365" t="s">
        <v>161</v>
      </c>
      <c r="G58" s="365"/>
      <c r="H58" s="365"/>
      <c r="I58" s="365"/>
      <c r="J58" s="83">
        <v>121</v>
      </c>
      <c r="K58" s="84">
        <v>409</v>
      </c>
      <c r="L58" s="94">
        <v>4</v>
      </c>
      <c r="M58" s="94">
        <v>9</v>
      </c>
      <c r="N58" s="100">
        <v>5240095280</v>
      </c>
      <c r="O58" s="96">
        <v>244</v>
      </c>
      <c r="P58" s="88"/>
      <c r="Q58" s="89">
        <v>10000</v>
      </c>
      <c r="R58" s="363"/>
      <c r="S58" s="363"/>
      <c r="T58" s="363"/>
      <c r="U58" s="363"/>
      <c r="V58" s="91">
        <v>0</v>
      </c>
      <c r="W58" s="91">
        <v>0</v>
      </c>
      <c r="X58" s="101">
        <v>100000</v>
      </c>
      <c r="Y58" s="101">
        <v>100000</v>
      </c>
      <c r="Z58" s="101">
        <v>100000</v>
      </c>
    </row>
    <row r="59" spans="1:26" x14ac:dyDescent="0.25">
      <c r="A59" s="106"/>
      <c r="B59" s="102"/>
      <c r="C59" s="103"/>
      <c r="D59" s="98"/>
      <c r="E59" s="98"/>
      <c r="F59" s="365" t="s">
        <v>179</v>
      </c>
      <c r="G59" s="365"/>
      <c r="H59" s="365"/>
      <c r="I59" s="365"/>
      <c r="J59" s="83">
        <v>121</v>
      </c>
      <c r="K59" s="84">
        <v>409</v>
      </c>
      <c r="L59" s="94">
        <v>4</v>
      </c>
      <c r="M59" s="94">
        <v>9</v>
      </c>
      <c r="N59" s="100">
        <v>5240095280</v>
      </c>
      <c r="O59" s="96">
        <v>247</v>
      </c>
      <c r="P59" s="88"/>
      <c r="Q59" s="89">
        <v>10000</v>
      </c>
      <c r="R59" s="363"/>
      <c r="S59" s="363"/>
      <c r="T59" s="363"/>
      <c r="U59" s="363"/>
      <c r="V59" s="91">
        <v>0</v>
      </c>
      <c r="W59" s="91">
        <v>0</v>
      </c>
      <c r="X59" s="101">
        <v>74000</v>
      </c>
      <c r="Y59" s="101">
        <v>79000</v>
      </c>
      <c r="Z59" s="101">
        <v>86000</v>
      </c>
    </row>
    <row r="60" spans="1:26" x14ac:dyDescent="0.25">
      <c r="A60" s="366" t="s">
        <v>180</v>
      </c>
      <c r="B60" s="366"/>
      <c r="C60" s="366"/>
      <c r="D60" s="366"/>
      <c r="E60" s="366"/>
      <c r="F60" s="366"/>
      <c r="G60" s="366"/>
      <c r="H60" s="366"/>
      <c r="I60" s="366"/>
      <c r="J60" s="83">
        <v>121</v>
      </c>
      <c r="K60" s="84">
        <v>500</v>
      </c>
      <c r="L60" s="85">
        <v>5</v>
      </c>
      <c r="M60" s="85">
        <v>0</v>
      </c>
      <c r="N60" s="86" t="s">
        <v>151</v>
      </c>
      <c r="O60" s="87">
        <v>0</v>
      </c>
      <c r="P60" s="88"/>
      <c r="Q60" s="89">
        <v>0</v>
      </c>
      <c r="R60" s="361"/>
      <c r="S60" s="361"/>
      <c r="T60" s="361"/>
      <c r="U60" s="361"/>
      <c r="V60" s="91">
        <v>0</v>
      </c>
      <c r="W60" s="91">
        <v>0</v>
      </c>
      <c r="X60" s="92">
        <f t="shared" ref="X60:Z62" si="6">X61</f>
        <v>1000</v>
      </c>
      <c r="Y60" s="92">
        <f t="shared" si="6"/>
        <v>1000</v>
      </c>
      <c r="Z60" s="92">
        <f t="shared" si="6"/>
        <v>1000</v>
      </c>
    </row>
    <row r="61" spans="1:26" ht="18" customHeight="1" x14ac:dyDescent="0.25">
      <c r="A61" s="106"/>
      <c r="B61" s="102"/>
      <c r="C61" s="368" t="s">
        <v>181</v>
      </c>
      <c r="D61" s="368"/>
      <c r="E61" s="368"/>
      <c r="F61" s="368"/>
      <c r="G61" s="368"/>
      <c r="H61" s="368"/>
      <c r="I61" s="368"/>
      <c r="J61" s="83">
        <v>121</v>
      </c>
      <c r="K61" s="84">
        <v>503</v>
      </c>
      <c r="L61" s="85">
        <v>5</v>
      </c>
      <c r="M61" s="85">
        <v>3</v>
      </c>
      <c r="N61" s="86" t="s">
        <v>151</v>
      </c>
      <c r="O61" s="87">
        <v>0</v>
      </c>
      <c r="P61" s="88"/>
      <c r="Q61" s="89">
        <v>0</v>
      </c>
      <c r="R61" s="361"/>
      <c r="S61" s="361"/>
      <c r="T61" s="361"/>
      <c r="U61" s="361"/>
      <c r="V61" s="91">
        <v>0</v>
      </c>
      <c r="W61" s="91">
        <v>0</v>
      </c>
      <c r="X61" s="92">
        <f t="shared" si="6"/>
        <v>1000</v>
      </c>
      <c r="Y61" s="92">
        <f t="shared" si="6"/>
        <v>1000</v>
      </c>
      <c r="Z61" s="92">
        <f t="shared" si="6"/>
        <v>1000</v>
      </c>
    </row>
    <row r="62" spans="1:26" ht="48" customHeight="1" x14ac:dyDescent="0.25">
      <c r="A62" s="362" t="s">
        <v>274</v>
      </c>
      <c r="B62" s="362"/>
      <c r="C62" s="362"/>
      <c r="D62" s="362"/>
      <c r="E62" s="362"/>
      <c r="F62" s="362"/>
      <c r="G62" s="362"/>
      <c r="H62" s="362"/>
      <c r="I62" s="362"/>
      <c r="J62" s="83">
        <v>121</v>
      </c>
      <c r="K62" s="84">
        <v>0</v>
      </c>
      <c r="L62" s="94">
        <v>5</v>
      </c>
      <c r="M62" s="94">
        <v>3</v>
      </c>
      <c r="N62" s="95" t="s">
        <v>280</v>
      </c>
      <c r="O62" s="96">
        <v>0</v>
      </c>
      <c r="P62" s="88"/>
      <c r="Q62" s="89">
        <v>0</v>
      </c>
      <c r="R62" s="363"/>
      <c r="S62" s="363"/>
      <c r="T62" s="363"/>
      <c r="U62" s="363"/>
      <c r="V62" s="91">
        <v>0</v>
      </c>
      <c r="W62" s="91">
        <v>0</v>
      </c>
      <c r="X62" s="97">
        <f>X63</f>
        <v>1000</v>
      </c>
      <c r="Y62" s="97">
        <f t="shared" si="6"/>
        <v>1000</v>
      </c>
      <c r="Z62" s="97">
        <f t="shared" si="6"/>
        <v>1000</v>
      </c>
    </row>
    <row r="63" spans="1:26" ht="32.25" customHeight="1" x14ac:dyDescent="0.25">
      <c r="A63" s="106"/>
      <c r="B63" s="102"/>
      <c r="C63" s="103"/>
      <c r="D63" s="369" t="s">
        <v>182</v>
      </c>
      <c r="E63" s="369"/>
      <c r="F63" s="369"/>
      <c r="G63" s="369"/>
      <c r="H63" s="369"/>
      <c r="I63" s="369"/>
      <c r="J63" s="83">
        <v>121</v>
      </c>
      <c r="K63" s="84">
        <v>503</v>
      </c>
      <c r="L63" s="94">
        <v>5</v>
      </c>
      <c r="M63" s="94">
        <v>3</v>
      </c>
      <c r="N63" s="100">
        <v>5250000000</v>
      </c>
      <c r="O63" s="96">
        <v>0</v>
      </c>
      <c r="P63" s="88"/>
      <c r="Q63" s="89">
        <v>0</v>
      </c>
      <c r="R63" s="363"/>
      <c r="S63" s="363"/>
      <c r="T63" s="363"/>
      <c r="U63" s="363"/>
      <c r="V63" s="91">
        <v>0</v>
      </c>
      <c r="W63" s="91">
        <v>0</v>
      </c>
      <c r="X63" s="97">
        <f t="shared" ref="X63:Z65" si="7">X64</f>
        <v>1000</v>
      </c>
      <c r="Y63" s="97">
        <f t="shared" si="7"/>
        <v>1000</v>
      </c>
      <c r="Z63" s="97">
        <f t="shared" si="7"/>
        <v>1000</v>
      </c>
    </row>
    <row r="64" spans="1:26" ht="32.25" customHeight="1" x14ac:dyDescent="0.25">
      <c r="A64" s="106"/>
      <c r="B64" s="102"/>
      <c r="C64" s="103"/>
      <c r="D64" s="104"/>
      <c r="E64" s="369" t="s">
        <v>183</v>
      </c>
      <c r="F64" s="369"/>
      <c r="G64" s="369"/>
      <c r="H64" s="369"/>
      <c r="I64" s="369"/>
      <c r="J64" s="83">
        <v>121</v>
      </c>
      <c r="K64" s="84">
        <v>503</v>
      </c>
      <c r="L64" s="94">
        <v>5</v>
      </c>
      <c r="M64" s="94">
        <v>3</v>
      </c>
      <c r="N64" s="100">
        <v>5250095310</v>
      </c>
      <c r="O64" s="96">
        <v>0</v>
      </c>
      <c r="P64" s="88"/>
      <c r="Q64" s="89">
        <v>0</v>
      </c>
      <c r="R64" s="363"/>
      <c r="S64" s="363"/>
      <c r="T64" s="363"/>
      <c r="U64" s="363"/>
      <c r="V64" s="91">
        <v>0</v>
      </c>
      <c r="W64" s="91">
        <v>0</v>
      </c>
      <c r="X64" s="97">
        <f>X65</f>
        <v>1000</v>
      </c>
      <c r="Y64" s="97">
        <f t="shared" si="7"/>
        <v>1000</v>
      </c>
      <c r="Z64" s="97">
        <f t="shared" si="7"/>
        <v>1000</v>
      </c>
    </row>
    <row r="65" spans="1:26" ht="33.75" customHeight="1" x14ac:dyDescent="0.25">
      <c r="A65" s="106"/>
      <c r="B65" s="102"/>
      <c r="C65" s="103"/>
      <c r="D65" s="104"/>
      <c r="E65" s="104"/>
      <c r="F65" s="369" t="s">
        <v>160</v>
      </c>
      <c r="G65" s="369"/>
      <c r="H65" s="369"/>
      <c r="I65" s="369"/>
      <c r="J65" s="83">
        <v>121</v>
      </c>
      <c r="K65" s="84">
        <v>503</v>
      </c>
      <c r="L65" s="94">
        <v>5</v>
      </c>
      <c r="M65" s="94">
        <v>3</v>
      </c>
      <c r="N65" s="100">
        <v>5250095310</v>
      </c>
      <c r="O65" s="96">
        <v>240</v>
      </c>
      <c r="P65" s="88"/>
      <c r="Q65" s="89">
        <v>10000</v>
      </c>
      <c r="R65" s="363"/>
      <c r="S65" s="363"/>
      <c r="T65" s="363"/>
      <c r="U65" s="363"/>
      <c r="V65" s="91">
        <v>0</v>
      </c>
      <c r="W65" s="91">
        <v>0</v>
      </c>
      <c r="X65" s="97">
        <f>X66</f>
        <v>1000</v>
      </c>
      <c r="Y65" s="97">
        <f t="shared" si="7"/>
        <v>1000</v>
      </c>
      <c r="Z65" s="97">
        <f t="shared" si="7"/>
        <v>1000</v>
      </c>
    </row>
    <row r="66" spans="1:26" ht="21.75" customHeight="1" x14ac:dyDescent="0.25">
      <c r="A66" s="106"/>
      <c r="B66" s="102"/>
      <c r="C66" s="103"/>
      <c r="D66" s="104"/>
      <c r="E66" s="104"/>
      <c r="F66" s="369" t="s">
        <v>161</v>
      </c>
      <c r="G66" s="369"/>
      <c r="H66" s="369"/>
      <c r="I66" s="369"/>
      <c r="J66" s="83">
        <v>121</v>
      </c>
      <c r="K66" s="84">
        <v>503</v>
      </c>
      <c r="L66" s="94">
        <v>5</v>
      </c>
      <c r="M66" s="94">
        <v>3</v>
      </c>
      <c r="N66" s="100">
        <v>5250095310</v>
      </c>
      <c r="O66" s="96">
        <v>244</v>
      </c>
      <c r="P66" s="88"/>
      <c r="Q66" s="89">
        <v>10000</v>
      </c>
      <c r="R66" s="363"/>
      <c r="S66" s="363"/>
      <c r="T66" s="363"/>
      <c r="U66" s="363"/>
      <c r="V66" s="91">
        <v>0</v>
      </c>
      <c r="W66" s="91">
        <v>0</v>
      </c>
      <c r="X66" s="101">
        <v>1000</v>
      </c>
      <c r="Y66" s="101">
        <v>1000</v>
      </c>
      <c r="Z66" s="101">
        <v>1000</v>
      </c>
    </row>
    <row r="67" spans="1:26" x14ac:dyDescent="0.25">
      <c r="A67" s="366" t="s">
        <v>184</v>
      </c>
      <c r="B67" s="366"/>
      <c r="C67" s="366"/>
      <c r="D67" s="366"/>
      <c r="E67" s="366"/>
      <c r="F67" s="366"/>
      <c r="G67" s="366"/>
      <c r="H67" s="366"/>
      <c r="I67" s="366"/>
      <c r="J67" s="83">
        <v>121</v>
      </c>
      <c r="K67" s="84">
        <v>800</v>
      </c>
      <c r="L67" s="85">
        <v>8</v>
      </c>
      <c r="M67" s="85">
        <v>0</v>
      </c>
      <c r="N67" s="86" t="s">
        <v>151</v>
      </c>
      <c r="O67" s="87">
        <v>0</v>
      </c>
      <c r="P67" s="88"/>
      <c r="Q67" s="89">
        <v>0</v>
      </c>
      <c r="R67" s="361"/>
      <c r="S67" s="361"/>
      <c r="T67" s="361"/>
      <c r="U67" s="361"/>
      <c r="V67" s="91">
        <v>0</v>
      </c>
      <c r="W67" s="91">
        <v>0</v>
      </c>
      <c r="X67" s="92">
        <f t="shared" ref="X67:Z68" si="8">X68</f>
        <v>1540000</v>
      </c>
      <c r="Y67" s="92">
        <f t="shared" si="8"/>
        <v>1540000</v>
      </c>
      <c r="Z67" s="92">
        <f>Z68</f>
        <v>1540000</v>
      </c>
    </row>
    <row r="68" spans="1:26" x14ac:dyDescent="0.25">
      <c r="A68" s="106"/>
      <c r="B68" s="102"/>
      <c r="C68" s="368" t="s">
        <v>185</v>
      </c>
      <c r="D68" s="368"/>
      <c r="E68" s="368"/>
      <c r="F68" s="368"/>
      <c r="G68" s="368"/>
      <c r="H68" s="368"/>
      <c r="I68" s="368"/>
      <c r="J68" s="83">
        <v>121</v>
      </c>
      <c r="K68" s="84">
        <v>801</v>
      </c>
      <c r="L68" s="85">
        <v>8</v>
      </c>
      <c r="M68" s="85">
        <v>1</v>
      </c>
      <c r="N68" s="86" t="s">
        <v>151</v>
      </c>
      <c r="O68" s="87">
        <v>0</v>
      </c>
      <c r="P68" s="88"/>
      <c r="Q68" s="89">
        <v>0</v>
      </c>
      <c r="R68" s="361"/>
      <c r="S68" s="361"/>
      <c r="T68" s="361"/>
      <c r="U68" s="361"/>
      <c r="V68" s="91">
        <v>0</v>
      </c>
      <c r="W68" s="91">
        <v>0</v>
      </c>
      <c r="X68" s="92">
        <f>X69</f>
        <v>1540000</v>
      </c>
      <c r="Y68" s="92">
        <f t="shared" si="8"/>
        <v>1540000</v>
      </c>
      <c r="Z68" s="92">
        <f t="shared" si="8"/>
        <v>1540000</v>
      </c>
    </row>
    <row r="69" spans="1:26" ht="48.75" customHeight="1" x14ac:dyDescent="0.25">
      <c r="A69" s="362" t="s">
        <v>274</v>
      </c>
      <c r="B69" s="362"/>
      <c r="C69" s="362"/>
      <c r="D69" s="362"/>
      <c r="E69" s="362"/>
      <c r="F69" s="362"/>
      <c r="G69" s="362"/>
      <c r="H69" s="362"/>
      <c r="I69" s="362"/>
      <c r="J69" s="83">
        <v>121</v>
      </c>
      <c r="K69" s="84">
        <v>0</v>
      </c>
      <c r="L69" s="94">
        <v>8</v>
      </c>
      <c r="M69" s="94">
        <v>1</v>
      </c>
      <c r="N69" s="95" t="s">
        <v>280</v>
      </c>
      <c r="O69" s="96">
        <v>0</v>
      </c>
      <c r="P69" s="88"/>
      <c r="Q69" s="89">
        <v>0</v>
      </c>
      <c r="R69" s="363"/>
      <c r="S69" s="363"/>
      <c r="T69" s="363"/>
      <c r="U69" s="363"/>
      <c r="V69" s="91">
        <v>0</v>
      </c>
      <c r="W69" s="91">
        <v>0</v>
      </c>
      <c r="X69" s="124">
        <f>X70</f>
        <v>1540000</v>
      </c>
      <c r="Y69" s="97">
        <f>Y70</f>
        <v>1540000</v>
      </c>
      <c r="Z69" s="97">
        <f>Z70</f>
        <v>1540000</v>
      </c>
    </row>
    <row r="70" spans="1:26" ht="33.75" customHeight="1" x14ac:dyDescent="0.25">
      <c r="A70" s="106"/>
      <c r="B70" s="102"/>
      <c r="C70" s="103"/>
      <c r="D70" s="379" t="s">
        <v>186</v>
      </c>
      <c r="E70" s="379"/>
      <c r="F70" s="379"/>
      <c r="G70" s="379"/>
      <c r="H70" s="379"/>
      <c r="I70" s="379"/>
      <c r="J70" s="83">
        <v>121</v>
      </c>
      <c r="K70" s="84">
        <v>801</v>
      </c>
      <c r="L70" s="94">
        <v>8</v>
      </c>
      <c r="M70" s="94">
        <v>1</v>
      </c>
      <c r="N70" s="100">
        <v>5260000000</v>
      </c>
      <c r="O70" s="96">
        <v>0</v>
      </c>
      <c r="P70" s="88"/>
      <c r="Q70" s="89">
        <v>0</v>
      </c>
      <c r="R70" s="363"/>
      <c r="S70" s="363"/>
      <c r="T70" s="363"/>
      <c r="U70" s="363"/>
      <c r="V70" s="91">
        <v>0</v>
      </c>
      <c r="W70" s="91">
        <v>0</v>
      </c>
      <c r="X70" s="124">
        <f>X73+X71</f>
        <v>1540000</v>
      </c>
      <c r="Y70" s="97">
        <f>Y73+Y71</f>
        <v>1540000</v>
      </c>
      <c r="Z70" s="97">
        <f>Z73+Z71</f>
        <v>1540000</v>
      </c>
    </row>
    <row r="71" spans="1:26" ht="46.5" customHeight="1" x14ac:dyDescent="0.25">
      <c r="A71" s="106"/>
      <c r="B71" s="102"/>
      <c r="C71" s="103"/>
      <c r="D71" s="104"/>
      <c r="E71" s="104"/>
      <c r="F71" s="369" t="s">
        <v>188</v>
      </c>
      <c r="G71" s="369"/>
      <c r="H71" s="369"/>
      <c r="I71" s="369"/>
      <c r="J71" s="83">
        <v>121</v>
      </c>
      <c r="K71" s="84">
        <v>502</v>
      </c>
      <c r="L71" s="94">
        <v>8</v>
      </c>
      <c r="M71" s="94">
        <v>1</v>
      </c>
      <c r="N71" s="100">
        <v>5260075080</v>
      </c>
      <c r="O71" s="96">
        <v>0</v>
      </c>
      <c r="P71" s="88"/>
      <c r="Q71" s="89">
        <v>10000</v>
      </c>
      <c r="R71" s="363"/>
      <c r="S71" s="363"/>
      <c r="T71" s="363"/>
      <c r="U71" s="363"/>
      <c r="V71" s="91">
        <v>0</v>
      </c>
      <c r="W71" s="91">
        <v>0</v>
      </c>
      <c r="X71" s="254">
        <f>X72</f>
        <v>1539000</v>
      </c>
      <c r="Y71" s="254">
        <f>Y72</f>
        <v>1539000</v>
      </c>
      <c r="Z71" s="254">
        <f>Z72</f>
        <v>1539000</v>
      </c>
    </row>
    <row r="72" spans="1:26" ht="18" customHeight="1" x14ac:dyDescent="0.25">
      <c r="A72" s="106"/>
      <c r="B72" s="102"/>
      <c r="C72" s="103"/>
      <c r="D72" s="104"/>
      <c r="E72" s="104"/>
      <c r="F72" s="369" t="s">
        <v>162</v>
      </c>
      <c r="G72" s="369"/>
      <c r="H72" s="369"/>
      <c r="I72" s="369"/>
      <c r="J72" s="83">
        <v>121</v>
      </c>
      <c r="K72" s="84">
        <v>502</v>
      </c>
      <c r="L72" s="94">
        <v>8</v>
      </c>
      <c r="M72" s="94">
        <v>1</v>
      </c>
      <c r="N72" s="100">
        <v>5260075080</v>
      </c>
      <c r="O72" s="96">
        <v>540</v>
      </c>
      <c r="P72" s="88"/>
      <c r="Q72" s="89">
        <v>10000</v>
      </c>
      <c r="R72" s="363"/>
      <c r="S72" s="363"/>
      <c r="T72" s="363"/>
      <c r="U72" s="363"/>
      <c r="V72" s="91">
        <v>0</v>
      </c>
      <c r="W72" s="91">
        <v>0</v>
      </c>
      <c r="X72" s="255">
        <v>1539000</v>
      </c>
      <c r="Y72" s="255">
        <v>1539000</v>
      </c>
      <c r="Z72" s="255">
        <v>1539000</v>
      </c>
    </row>
    <row r="73" spans="1:26" ht="36.75" customHeight="1" x14ac:dyDescent="0.25">
      <c r="A73" s="106"/>
      <c r="B73" s="102"/>
      <c r="C73" s="103"/>
      <c r="D73" s="105"/>
      <c r="E73" s="105"/>
      <c r="F73" s="105"/>
      <c r="G73" s="105"/>
      <c r="H73" s="105"/>
      <c r="I73" s="105" t="s">
        <v>187</v>
      </c>
      <c r="J73" s="83">
        <v>121</v>
      </c>
      <c r="K73" s="84"/>
      <c r="L73" s="94">
        <v>8</v>
      </c>
      <c r="M73" s="94">
        <v>1</v>
      </c>
      <c r="N73" s="100">
        <v>5260095220</v>
      </c>
      <c r="O73" s="96">
        <v>0</v>
      </c>
      <c r="P73" s="88"/>
      <c r="Q73" s="89"/>
      <c r="R73" s="91"/>
      <c r="S73" s="91"/>
      <c r="T73" s="91"/>
      <c r="U73" s="91"/>
      <c r="V73" s="91"/>
      <c r="W73" s="91"/>
      <c r="X73" s="256">
        <f>X74</f>
        <v>1000</v>
      </c>
      <c r="Y73" s="256">
        <f>Y74</f>
        <v>1000</v>
      </c>
      <c r="Z73" s="256">
        <f>Z74</f>
        <v>1000</v>
      </c>
    </row>
    <row r="74" spans="1:26" ht="29.25" customHeight="1" x14ac:dyDescent="0.25">
      <c r="A74" s="106"/>
      <c r="B74" s="102"/>
      <c r="C74" s="103"/>
      <c r="D74" s="105"/>
      <c r="E74" s="105"/>
      <c r="F74" s="373" t="s">
        <v>160</v>
      </c>
      <c r="G74" s="374"/>
      <c r="H74" s="374"/>
      <c r="I74" s="375"/>
      <c r="J74" s="83">
        <v>121</v>
      </c>
      <c r="K74" s="84">
        <v>801</v>
      </c>
      <c r="L74" s="94">
        <v>8</v>
      </c>
      <c r="M74" s="94">
        <v>1</v>
      </c>
      <c r="N74" s="100">
        <v>5260095220</v>
      </c>
      <c r="O74" s="96">
        <v>240</v>
      </c>
      <c r="P74" s="88"/>
      <c r="Q74" s="89">
        <v>10000</v>
      </c>
      <c r="R74" s="376"/>
      <c r="S74" s="377"/>
      <c r="T74" s="377"/>
      <c r="U74" s="378"/>
      <c r="V74" s="91">
        <v>0</v>
      </c>
      <c r="W74" s="91">
        <v>0</v>
      </c>
      <c r="X74" s="256">
        <f>X76+X75</f>
        <v>1000</v>
      </c>
      <c r="Y74" s="256">
        <f>Y76+Y75</f>
        <v>1000</v>
      </c>
      <c r="Z74" s="256">
        <f>Z76+Z75</f>
        <v>1000</v>
      </c>
    </row>
    <row r="75" spans="1:26" ht="17.25" customHeight="1" x14ac:dyDescent="0.25">
      <c r="A75" s="106"/>
      <c r="B75" s="102"/>
      <c r="C75" s="103"/>
      <c r="D75" s="105"/>
      <c r="E75" s="105"/>
      <c r="F75" s="373" t="s">
        <v>161</v>
      </c>
      <c r="G75" s="374"/>
      <c r="H75" s="374"/>
      <c r="I75" s="375"/>
      <c r="J75" s="83">
        <v>121</v>
      </c>
      <c r="K75" s="84">
        <v>801</v>
      </c>
      <c r="L75" s="94">
        <v>8</v>
      </c>
      <c r="M75" s="94">
        <v>1</v>
      </c>
      <c r="N75" s="100">
        <v>5260095220</v>
      </c>
      <c r="O75" s="96">
        <v>244</v>
      </c>
      <c r="P75" s="88"/>
      <c r="Q75" s="89">
        <v>10000</v>
      </c>
      <c r="R75" s="376"/>
      <c r="S75" s="377"/>
      <c r="T75" s="377"/>
      <c r="U75" s="378"/>
      <c r="V75" s="91">
        <v>0</v>
      </c>
      <c r="W75" s="91">
        <v>0</v>
      </c>
      <c r="X75" s="255">
        <v>500</v>
      </c>
      <c r="Y75" s="257">
        <v>500</v>
      </c>
      <c r="Z75" s="257">
        <v>500</v>
      </c>
    </row>
    <row r="76" spans="1:26" ht="16.5" customHeight="1" x14ac:dyDescent="0.25">
      <c r="A76" s="106"/>
      <c r="B76" s="102"/>
      <c r="C76" s="103"/>
      <c r="D76" s="105"/>
      <c r="E76" s="105"/>
      <c r="F76" s="373" t="s">
        <v>179</v>
      </c>
      <c r="G76" s="374"/>
      <c r="H76" s="374"/>
      <c r="I76" s="375"/>
      <c r="J76" s="83">
        <v>121</v>
      </c>
      <c r="K76" s="84">
        <v>801</v>
      </c>
      <c r="L76" s="94">
        <v>8</v>
      </c>
      <c r="M76" s="94">
        <v>1</v>
      </c>
      <c r="N76" s="100">
        <v>5260095220</v>
      </c>
      <c r="O76" s="96">
        <v>247</v>
      </c>
      <c r="P76" s="88"/>
      <c r="Q76" s="89">
        <v>10000</v>
      </c>
      <c r="R76" s="376"/>
      <c r="S76" s="377"/>
      <c r="T76" s="377"/>
      <c r="U76" s="378"/>
      <c r="V76" s="91">
        <v>0</v>
      </c>
      <c r="W76" s="91">
        <v>0</v>
      </c>
      <c r="X76" s="125">
        <v>500</v>
      </c>
      <c r="Y76" s="101">
        <v>500</v>
      </c>
      <c r="Z76" s="101">
        <v>500</v>
      </c>
    </row>
    <row r="77" spans="1:26" ht="16.5" customHeight="1" x14ac:dyDescent="0.25">
      <c r="A77" s="294"/>
      <c r="B77" s="102"/>
      <c r="C77" s="295"/>
      <c r="D77" s="293"/>
      <c r="E77" s="293"/>
      <c r="F77" s="292"/>
      <c r="G77" s="353" t="s">
        <v>293</v>
      </c>
      <c r="H77" s="353"/>
      <c r="I77" s="354"/>
      <c r="J77" s="83">
        <v>121</v>
      </c>
      <c r="K77" s="84">
        <v>500</v>
      </c>
      <c r="L77" s="85">
        <v>10</v>
      </c>
      <c r="M77" s="85">
        <v>0</v>
      </c>
      <c r="N77" s="86" t="s">
        <v>151</v>
      </c>
      <c r="O77" s="87">
        <v>0</v>
      </c>
      <c r="P77" s="88"/>
      <c r="Q77" s="89">
        <v>0</v>
      </c>
      <c r="R77" s="361"/>
      <c r="S77" s="361"/>
      <c r="T77" s="361"/>
      <c r="U77" s="361"/>
      <c r="V77" s="291">
        <v>0</v>
      </c>
      <c r="W77" s="291">
        <v>0</v>
      </c>
      <c r="X77" s="92">
        <f t="shared" ref="X77:Z79" si="9">X78</f>
        <v>10000</v>
      </c>
      <c r="Y77" s="92">
        <f t="shared" si="9"/>
        <v>10000</v>
      </c>
      <c r="Z77" s="92">
        <f t="shared" si="9"/>
        <v>10000</v>
      </c>
    </row>
    <row r="78" spans="1:26" ht="16.5" customHeight="1" x14ac:dyDescent="0.25">
      <c r="A78" s="294"/>
      <c r="B78" s="102"/>
      <c r="C78" s="295"/>
      <c r="D78" s="293"/>
      <c r="E78" s="293"/>
      <c r="F78" s="292"/>
      <c r="G78" s="353" t="s">
        <v>292</v>
      </c>
      <c r="H78" s="353"/>
      <c r="I78" s="354"/>
      <c r="J78" s="83">
        <v>121</v>
      </c>
      <c r="K78" s="84">
        <v>503</v>
      </c>
      <c r="L78" s="85">
        <v>10</v>
      </c>
      <c r="M78" s="85">
        <v>1</v>
      </c>
      <c r="N78" s="86" t="s">
        <v>151</v>
      </c>
      <c r="O78" s="87">
        <v>0</v>
      </c>
      <c r="P78" s="88"/>
      <c r="Q78" s="89">
        <v>0</v>
      </c>
      <c r="R78" s="361"/>
      <c r="S78" s="361"/>
      <c r="T78" s="361"/>
      <c r="U78" s="361"/>
      <c r="V78" s="291">
        <v>0</v>
      </c>
      <c r="W78" s="291">
        <v>0</v>
      </c>
      <c r="X78" s="92">
        <f t="shared" si="9"/>
        <v>10000</v>
      </c>
      <c r="Y78" s="92">
        <f t="shared" si="9"/>
        <v>10000</v>
      </c>
      <c r="Z78" s="92">
        <f t="shared" si="9"/>
        <v>10000</v>
      </c>
    </row>
    <row r="79" spans="1:26" ht="16.5" customHeight="1" x14ac:dyDescent="0.25">
      <c r="A79" s="294"/>
      <c r="B79" s="102"/>
      <c r="C79" s="295"/>
      <c r="D79" s="293"/>
      <c r="E79" s="293"/>
      <c r="F79" s="292"/>
      <c r="G79" s="353" t="s">
        <v>297</v>
      </c>
      <c r="H79" s="353"/>
      <c r="I79" s="354"/>
      <c r="J79" s="83">
        <v>121</v>
      </c>
      <c r="K79" s="84">
        <v>0</v>
      </c>
      <c r="L79" s="94">
        <v>10</v>
      </c>
      <c r="M79" s="94">
        <v>1</v>
      </c>
      <c r="N79" s="95" t="s">
        <v>280</v>
      </c>
      <c r="O79" s="96">
        <v>0</v>
      </c>
      <c r="P79" s="88"/>
      <c r="Q79" s="89">
        <v>0</v>
      </c>
      <c r="R79" s="363"/>
      <c r="S79" s="363"/>
      <c r="T79" s="363"/>
      <c r="U79" s="363"/>
      <c r="V79" s="291">
        <v>0</v>
      </c>
      <c r="W79" s="291">
        <v>0</v>
      </c>
      <c r="X79" s="97">
        <f>X80</f>
        <v>10000</v>
      </c>
      <c r="Y79" s="97">
        <f t="shared" si="9"/>
        <v>10000</v>
      </c>
      <c r="Z79" s="97">
        <f t="shared" si="9"/>
        <v>10000</v>
      </c>
    </row>
    <row r="80" spans="1:26" ht="16.5" customHeight="1" x14ac:dyDescent="0.25">
      <c r="A80" s="294"/>
      <c r="B80" s="102"/>
      <c r="C80" s="295"/>
      <c r="D80" s="293"/>
      <c r="E80" s="293"/>
      <c r="F80" s="292"/>
      <c r="G80" s="353" t="s">
        <v>291</v>
      </c>
      <c r="H80" s="353"/>
      <c r="I80" s="354"/>
      <c r="J80" s="83">
        <v>121</v>
      </c>
      <c r="K80" s="84">
        <v>503</v>
      </c>
      <c r="L80" s="94">
        <v>10</v>
      </c>
      <c r="M80" s="94">
        <v>1</v>
      </c>
      <c r="N80" s="100">
        <v>5210000000</v>
      </c>
      <c r="O80" s="96">
        <v>0</v>
      </c>
      <c r="P80" s="88"/>
      <c r="Q80" s="89">
        <v>0</v>
      </c>
      <c r="R80" s="363"/>
      <c r="S80" s="363"/>
      <c r="T80" s="363"/>
      <c r="U80" s="363"/>
      <c r="V80" s="291">
        <v>0</v>
      </c>
      <c r="W80" s="291">
        <v>0</v>
      </c>
      <c r="X80" s="97">
        <f t="shared" ref="X80:Z82" si="10">X81</f>
        <v>10000</v>
      </c>
      <c r="Y80" s="97">
        <f t="shared" si="10"/>
        <v>10000</v>
      </c>
      <c r="Z80" s="97">
        <f t="shared" si="10"/>
        <v>10000</v>
      </c>
    </row>
    <row r="81" spans="1:26" ht="16.5" customHeight="1" x14ac:dyDescent="0.25">
      <c r="A81" s="294"/>
      <c r="B81" s="102"/>
      <c r="C81" s="295"/>
      <c r="D81" s="293"/>
      <c r="E81" s="293"/>
      <c r="F81" s="292"/>
      <c r="G81" s="353" t="s">
        <v>290</v>
      </c>
      <c r="H81" s="353"/>
      <c r="I81" s="354"/>
      <c r="J81" s="83">
        <v>121</v>
      </c>
      <c r="K81" s="84">
        <v>503</v>
      </c>
      <c r="L81" s="94">
        <v>10</v>
      </c>
      <c r="M81" s="94">
        <v>1</v>
      </c>
      <c r="N81" s="100">
        <v>5210025050</v>
      </c>
      <c r="O81" s="96">
        <v>0</v>
      </c>
      <c r="P81" s="88"/>
      <c r="Q81" s="89">
        <v>0</v>
      </c>
      <c r="R81" s="363"/>
      <c r="S81" s="363"/>
      <c r="T81" s="363"/>
      <c r="U81" s="363"/>
      <c r="V81" s="291">
        <v>0</v>
      </c>
      <c r="W81" s="291">
        <v>0</v>
      </c>
      <c r="X81" s="97">
        <f>X82</f>
        <v>10000</v>
      </c>
      <c r="Y81" s="97">
        <f t="shared" si="10"/>
        <v>10000</v>
      </c>
      <c r="Z81" s="97">
        <f t="shared" si="10"/>
        <v>10000</v>
      </c>
    </row>
    <row r="82" spans="1:26" ht="16.5" customHeight="1" x14ac:dyDescent="0.25">
      <c r="A82" s="294"/>
      <c r="B82" s="102"/>
      <c r="C82" s="295"/>
      <c r="D82" s="293"/>
      <c r="E82" s="293"/>
      <c r="F82" s="292"/>
      <c r="G82" s="353" t="s">
        <v>289</v>
      </c>
      <c r="H82" s="353"/>
      <c r="I82" s="354"/>
      <c r="J82" s="83">
        <v>121</v>
      </c>
      <c r="K82" s="84">
        <v>503</v>
      </c>
      <c r="L82" s="94">
        <v>10</v>
      </c>
      <c r="M82" s="94">
        <v>1</v>
      </c>
      <c r="N82" s="100">
        <v>5210025050</v>
      </c>
      <c r="O82" s="96">
        <v>300</v>
      </c>
      <c r="P82" s="88"/>
      <c r="Q82" s="89">
        <v>10000</v>
      </c>
      <c r="R82" s="363"/>
      <c r="S82" s="363"/>
      <c r="T82" s="363"/>
      <c r="U82" s="363"/>
      <c r="V82" s="291">
        <v>0</v>
      </c>
      <c r="W82" s="291">
        <v>0</v>
      </c>
      <c r="X82" s="97">
        <f>X83</f>
        <v>10000</v>
      </c>
      <c r="Y82" s="97">
        <f t="shared" si="10"/>
        <v>10000</v>
      </c>
      <c r="Z82" s="97">
        <f t="shared" si="10"/>
        <v>10000</v>
      </c>
    </row>
    <row r="83" spans="1:26" ht="16.5" customHeight="1" x14ac:dyDescent="0.25">
      <c r="A83" s="294"/>
      <c r="B83" s="102"/>
      <c r="C83" s="295"/>
      <c r="D83" s="293"/>
      <c r="E83" s="293"/>
      <c r="F83" s="292"/>
      <c r="G83" s="353" t="s">
        <v>296</v>
      </c>
      <c r="H83" s="353"/>
      <c r="I83" s="354"/>
      <c r="J83" s="83">
        <v>121</v>
      </c>
      <c r="K83" s="84">
        <v>503</v>
      </c>
      <c r="L83" s="94">
        <v>10</v>
      </c>
      <c r="M83" s="94">
        <v>1</v>
      </c>
      <c r="N83" s="100">
        <v>5210025050</v>
      </c>
      <c r="O83" s="96">
        <v>312</v>
      </c>
      <c r="P83" s="88"/>
      <c r="Q83" s="89">
        <v>10000</v>
      </c>
      <c r="R83" s="363"/>
      <c r="S83" s="363"/>
      <c r="T83" s="363"/>
      <c r="U83" s="363"/>
      <c r="V83" s="291">
        <v>0</v>
      </c>
      <c r="W83" s="291">
        <v>0</v>
      </c>
      <c r="X83" s="101">
        <v>10000</v>
      </c>
      <c r="Y83" s="101">
        <v>10000</v>
      </c>
      <c r="Z83" s="101">
        <v>10000</v>
      </c>
    </row>
    <row r="84" spans="1:26" ht="19.5" customHeight="1" x14ac:dyDescent="0.25">
      <c r="A84" s="107"/>
      <c r="B84" s="107"/>
      <c r="C84" s="107"/>
      <c r="D84" s="107"/>
      <c r="E84" s="107"/>
      <c r="F84" s="372" t="s">
        <v>189</v>
      </c>
      <c r="G84" s="372"/>
      <c r="H84" s="372"/>
      <c r="I84" s="372"/>
      <c r="J84" s="108"/>
      <c r="K84" s="109"/>
      <c r="L84" s="108"/>
      <c r="M84" s="108"/>
      <c r="N84" s="110"/>
      <c r="O84" s="110"/>
      <c r="P84" s="109"/>
      <c r="Q84" s="111">
        <v>10000</v>
      </c>
      <c r="R84" s="90"/>
      <c r="S84" s="90"/>
      <c r="T84" s="90"/>
      <c r="U84" s="90"/>
      <c r="V84" s="90">
        <v>0</v>
      </c>
      <c r="W84" s="90">
        <v>0</v>
      </c>
      <c r="X84" s="130">
        <f>X10</f>
        <v>3451700</v>
      </c>
      <c r="Y84" s="112">
        <f>Y10</f>
        <v>3314800</v>
      </c>
      <c r="Z84" s="112">
        <f>Z10</f>
        <v>3327000</v>
      </c>
    </row>
    <row r="87" spans="1:26" x14ac:dyDescent="0.25">
      <c r="M87" s="113" t="s">
        <v>193</v>
      </c>
    </row>
  </sheetData>
  <mergeCells count="131">
    <mergeCell ref="F84:I84"/>
    <mergeCell ref="F41:I41"/>
    <mergeCell ref="R42:U42"/>
    <mergeCell ref="C46:I46"/>
    <mergeCell ref="A47:I47"/>
    <mergeCell ref="R72:U72"/>
    <mergeCell ref="F76:I76"/>
    <mergeCell ref="R76:U76"/>
    <mergeCell ref="F71:I71"/>
    <mergeCell ref="R71:U71"/>
    <mergeCell ref="R77:U77"/>
    <mergeCell ref="R78:U78"/>
    <mergeCell ref="R79:U79"/>
    <mergeCell ref="R80:U80"/>
    <mergeCell ref="R81:U81"/>
    <mergeCell ref="R82:U82"/>
    <mergeCell ref="R83:U83"/>
    <mergeCell ref="G77:I77"/>
    <mergeCell ref="G78:I78"/>
    <mergeCell ref="G79:I79"/>
    <mergeCell ref="G80:I80"/>
    <mergeCell ref="G81:I81"/>
    <mergeCell ref="G82:I82"/>
    <mergeCell ref="G83:I83"/>
    <mergeCell ref="A6:Z6"/>
    <mergeCell ref="A7:X7"/>
    <mergeCell ref="A9:I9"/>
    <mergeCell ref="A10:I10"/>
    <mergeCell ref="R10:U10"/>
    <mergeCell ref="F75:I75"/>
    <mergeCell ref="R75:U75"/>
    <mergeCell ref="F66:I66"/>
    <mergeCell ref="R66:U66"/>
    <mergeCell ref="R67:U67"/>
    <mergeCell ref="F72:I72"/>
    <mergeCell ref="F28:I28"/>
    <mergeCell ref="R28:U28"/>
    <mergeCell ref="F29:I29"/>
    <mergeCell ref="R29:U29"/>
    <mergeCell ref="R69:U69"/>
    <mergeCell ref="R70:U70"/>
    <mergeCell ref="A69:I69"/>
    <mergeCell ref="D70:I70"/>
    <mergeCell ref="R68:U68"/>
    <mergeCell ref="A67:I67"/>
    <mergeCell ref="C68:I68"/>
    <mergeCell ref="F74:I74"/>
    <mergeCell ref="R74:U74"/>
    <mergeCell ref="R63:U63"/>
    <mergeCell ref="R64:U64"/>
    <mergeCell ref="R65:U65"/>
    <mergeCell ref="D63:I63"/>
    <mergeCell ref="E64:I64"/>
    <mergeCell ref="F65:I65"/>
    <mergeCell ref="F59:I59"/>
    <mergeCell ref="R59:U59"/>
    <mergeCell ref="F57:I57"/>
    <mergeCell ref="R60:U60"/>
    <mergeCell ref="R61:U61"/>
    <mergeCell ref="R62:U62"/>
    <mergeCell ref="A60:I60"/>
    <mergeCell ref="C61:I61"/>
    <mergeCell ref="A62:I62"/>
    <mergeCell ref="R54:U54"/>
    <mergeCell ref="R55:U55"/>
    <mergeCell ref="R56:U56"/>
    <mergeCell ref="A54:I54"/>
    <mergeCell ref="R57:U57"/>
    <mergeCell ref="F58:I58"/>
    <mergeCell ref="R58:U58"/>
    <mergeCell ref="D55:I55"/>
    <mergeCell ref="E56:I56"/>
    <mergeCell ref="R49:U49"/>
    <mergeCell ref="R50:U50"/>
    <mergeCell ref="D48:I48"/>
    <mergeCell ref="E49:I49"/>
    <mergeCell ref="F50:I50"/>
    <mergeCell ref="F51:I51"/>
    <mergeCell ref="R51:U51"/>
    <mergeCell ref="R52:U52"/>
    <mergeCell ref="C53:I53"/>
    <mergeCell ref="R53:U53"/>
    <mergeCell ref="C52:I52"/>
    <mergeCell ref="F43:I43"/>
    <mergeCell ref="R43:U43"/>
    <mergeCell ref="F44:I44"/>
    <mergeCell ref="R44:U44"/>
    <mergeCell ref="R45:U45"/>
    <mergeCell ref="R46:U46"/>
    <mergeCell ref="R47:U47"/>
    <mergeCell ref="A45:I45"/>
    <mergeCell ref="R48:U48"/>
    <mergeCell ref="R38:U38"/>
    <mergeCell ref="R39:U39"/>
    <mergeCell ref="E40:I40"/>
    <mergeCell ref="R40:U40"/>
    <mergeCell ref="D38:I38"/>
    <mergeCell ref="C36:I36"/>
    <mergeCell ref="A37:I37"/>
    <mergeCell ref="E39:I39"/>
    <mergeCell ref="F42:I42"/>
    <mergeCell ref="R36:U36"/>
    <mergeCell ref="R23:U23"/>
    <mergeCell ref="R27:U27"/>
    <mergeCell ref="R34:U34"/>
    <mergeCell ref="R37:U37"/>
    <mergeCell ref="A11:I11"/>
    <mergeCell ref="R11:U11"/>
    <mergeCell ref="R12:U12"/>
    <mergeCell ref="R13:U13"/>
    <mergeCell ref="R14:U14"/>
    <mergeCell ref="R35:U35"/>
    <mergeCell ref="C21:I21"/>
    <mergeCell ref="F23:I23"/>
    <mergeCell ref="F27:I27"/>
    <mergeCell ref="F34:I34"/>
    <mergeCell ref="A35:I35"/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  <mergeCell ref="R16:U16"/>
    <mergeCell ref="R20:U20"/>
    <mergeCell ref="R21:U21"/>
    <mergeCell ref="R22:U22"/>
  </mergeCells>
  <pageMargins left="0.5" right="0.37" top="0.41" bottom="0.44" header="0.31496062992125984" footer="0.31496062992125984"/>
  <pageSetup paperSize="9" scale="68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opLeftCell="G1" workbookViewId="0">
      <selection activeCell="G1" sqref="G1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90" style="113" customWidth="1"/>
    <col min="10" max="10" width="16.1640625" style="126" customWidth="1"/>
    <col min="11" max="11" width="0" style="113" hidden="1" customWidth="1"/>
    <col min="12" max="12" width="4.5" style="113" bestFit="1" customWidth="1"/>
    <col min="13" max="13" width="4.83203125" style="113" bestFit="1" customWidth="1"/>
    <col min="14" max="14" width="5.83203125" style="126" bestFit="1" customWidth="1"/>
    <col min="15" max="22" width="0" style="113" hidden="1" customWidth="1"/>
    <col min="23" max="25" width="16" style="113" bestFit="1" customWidth="1"/>
    <col min="26" max="16384" width="9.33203125" style="113"/>
  </cols>
  <sheetData>
    <row r="1" spans="1:25" x14ac:dyDescent="0.25">
      <c r="J1" s="114" t="s">
        <v>203</v>
      </c>
      <c r="N1" s="113"/>
    </row>
    <row r="2" spans="1:25" x14ac:dyDescent="0.25">
      <c r="J2" s="114" t="s">
        <v>25</v>
      </c>
      <c r="N2" s="113"/>
    </row>
    <row r="3" spans="1:25" x14ac:dyDescent="0.25">
      <c r="J3" s="114" t="s">
        <v>272</v>
      </c>
      <c r="N3" s="113"/>
    </row>
    <row r="4" spans="1:25" x14ac:dyDescent="0.25">
      <c r="J4" s="115" t="s">
        <v>273</v>
      </c>
      <c r="N4" s="113"/>
    </row>
    <row r="5" spans="1:25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9"/>
      <c r="K5" s="118"/>
      <c r="L5" s="118"/>
      <c r="M5" s="118"/>
      <c r="N5" s="119"/>
      <c r="O5" s="118"/>
      <c r="P5" s="117"/>
      <c r="Q5" s="118"/>
      <c r="R5" s="116"/>
      <c r="S5" s="116"/>
      <c r="T5" s="116"/>
      <c r="U5" s="116"/>
      <c r="V5" s="116"/>
      <c r="W5" s="116"/>
    </row>
    <row r="6" spans="1:25" ht="57" customHeight="1" x14ac:dyDescent="0.25">
      <c r="A6" s="381" t="s">
        <v>205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2"/>
      <c r="Y6" s="382"/>
    </row>
    <row r="7" spans="1:25" ht="18" customHeight="1" x14ac:dyDescent="0.25">
      <c r="J7" s="113"/>
      <c r="N7" s="113"/>
      <c r="X7" s="116"/>
    </row>
    <row r="8" spans="1:25" ht="21" customHeight="1" x14ac:dyDescent="0.25">
      <c r="A8" s="372" t="s">
        <v>136</v>
      </c>
      <c r="B8" s="372"/>
      <c r="C8" s="372"/>
      <c r="D8" s="372"/>
      <c r="E8" s="372"/>
      <c r="F8" s="372"/>
      <c r="G8" s="372"/>
      <c r="H8" s="372"/>
      <c r="I8" s="372"/>
      <c r="J8" s="120" t="s">
        <v>147</v>
      </c>
      <c r="K8" s="120" t="s">
        <v>146</v>
      </c>
      <c r="L8" s="120" t="s">
        <v>130</v>
      </c>
      <c r="M8" s="120" t="s">
        <v>131</v>
      </c>
      <c r="N8" s="120" t="s">
        <v>148</v>
      </c>
      <c r="O8" s="120" t="s">
        <v>149</v>
      </c>
      <c r="P8" s="120" t="s">
        <v>150</v>
      </c>
      <c r="Q8" s="120" t="s">
        <v>139</v>
      </c>
      <c r="R8" s="120" t="s">
        <v>140</v>
      </c>
      <c r="S8" s="120" t="s">
        <v>141</v>
      </c>
      <c r="T8" s="120" t="s">
        <v>142</v>
      </c>
      <c r="U8" s="120" t="s">
        <v>143</v>
      </c>
      <c r="V8" s="120"/>
      <c r="W8" s="120">
        <v>2021</v>
      </c>
      <c r="X8" s="121">
        <v>2022</v>
      </c>
      <c r="Y8" s="122">
        <v>2023</v>
      </c>
    </row>
    <row r="9" spans="1:25" ht="21" customHeight="1" x14ac:dyDescent="0.25">
      <c r="A9" s="364" t="s">
        <v>204</v>
      </c>
      <c r="B9" s="364"/>
      <c r="C9" s="364"/>
      <c r="D9" s="364"/>
      <c r="E9" s="364"/>
      <c r="F9" s="364"/>
      <c r="G9" s="364"/>
      <c r="H9" s="364"/>
      <c r="I9" s="364"/>
      <c r="J9" s="86" t="s">
        <v>151</v>
      </c>
      <c r="K9" s="84">
        <v>0</v>
      </c>
      <c r="L9" s="85">
        <v>0</v>
      </c>
      <c r="M9" s="85">
        <v>0</v>
      </c>
      <c r="N9" s="87">
        <v>0</v>
      </c>
      <c r="O9" s="88"/>
      <c r="P9" s="89">
        <v>0</v>
      </c>
      <c r="Q9" s="361"/>
      <c r="R9" s="361"/>
      <c r="S9" s="361"/>
      <c r="T9" s="361"/>
      <c r="U9" s="91">
        <v>0</v>
      </c>
      <c r="V9" s="91">
        <v>0</v>
      </c>
      <c r="W9" s="123">
        <f>W10</f>
        <v>3451700</v>
      </c>
      <c r="X9" s="123">
        <f>X10</f>
        <v>3314800</v>
      </c>
      <c r="Y9" s="123">
        <f>Y10</f>
        <v>3327000</v>
      </c>
    </row>
    <row r="10" spans="1:25" ht="47.25" customHeight="1" x14ac:dyDescent="0.25">
      <c r="A10" s="364" t="s">
        <v>274</v>
      </c>
      <c r="B10" s="364"/>
      <c r="C10" s="364"/>
      <c r="D10" s="364"/>
      <c r="E10" s="364"/>
      <c r="F10" s="364"/>
      <c r="G10" s="364"/>
      <c r="H10" s="364"/>
      <c r="I10" s="364"/>
      <c r="J10" s="86" t="s">
        <v>280</v>
      </c>
      <c r="K10" s="262">
        <v>0</v>
      </c>
      <c r="L10" s="85">
        <v>0</v>
      </c>
      <c r="M10" s="85">
        <v>0</v>
      </c>
      <c r="N10" s="87">
        <v>0</v>
      </c>
      <c r="O10" s="83"/>
      <c r="P10" s="263">
        <v>0</v>
      </c>
      <c r="Q10" s="361"/>
      <c r="R10" s="361"/>
      <c r="S10" s="361"/>
      <c r="T10" s="361"/>
      <c r="U10" s="90">
        <v>0</v>
      </c>
      <c r="V10" s="90">
        <v>0</v>
      </c>
      <c r="W10" s="92">
        <f>W11+W25+W31+W36+W41+W46+W53</f>
        <v>3451700</v>
      </c>
      <c r="X10" s="92">
        <f>X11+X25+X31+X36+X41+X46+X53</f>
        <v>3314800</v>
      </c>
      <c r="Y10" s="92">
        <f>Y11+Y25+Y31+Y36+Y41+Y46+Y53</f>
        <v>3327000</v>
      </c>
    </row>
    <row r="11" spans="1:25" ht="31.5" customHeight="1" x14ac:dyDescent="0.25">
      <c r="A11" s="128"/>
      <c r="B11" s="129"/>
      <c r="C11" s="394" t="s">
        <v>275</v>
      </c>
      <c r="D11" s="395"/>
      <c r="E11" s="395"/>
      <c r="F11" s="395"/>
      <c r="G11" s="395"/>
      <c r="H11" s="395"/>
      <c r="I11" s="396"/>
      <c r="J11" s="273" t="s">
        <v>281</v>
      </c>
      <c r="K11" s="274">
        <v>102</v>
      </c>
      <c r="L11" s="275">
        <v>0</v>
      </c>
      <c r="M11" s="275">
        <v>0</v>
      </c>
      <c r="N11" s="276">
        <v>0</v>
      </c>
      <c r="O11" s="277"/>
      <c r="P11" s="278">
        <v>0</v>
      </c>
      <c r="Q11" s="388"/>
      <c r="R11" s="388"/>
      <c r="S11" s="388"/>
      <c r="T11" s="388"/>
      <c r="U11" s="279">
        <v>0</v>
      </c>
      <c r="V11" s="279">
        <v>0</v>
      </c>
      <c r="W11" s="280">
        <f>W12+W16+W22</f>
        <v>1619800</v>
      </c>
      <c r="X11" s="280">
        <f>X12+X16+X22</f>
        <v>1476800</v>
      </c>
      <c r="Y11" s="280">
        <f>Y12+Y16+Y22</f>
        <v>1477900</v>
      </c>
    </row>
    <row r="12" spans="1:25" ht="15" customHeight="1" x14ac:dyDescent="0.25">
      <c r="A12" s="127"/>
      <c r="B12" s="99"/>
      <c r="C12" s="93"/>
      <c r="D12" s="98"/>
      <c r="E12" s="397" t="s">
        <v>154</v>
      </c>
      <c r="F12" s="398"/>
      <c r="G12" s="398"/>
      <c r="H12" s="398"/>
      <c r="I12" s="399"/>
      <c r="J12" s="264">
        <v>5210010010</v>
      </c>
      <c r="K12" s="265">
        <v>102</v>
      </c>
      <c r="L12" s="266">
        <v>1</v>
      </c>
      <c r="M12" s="266">
        <v>2</v>
      </c>
      <c r="N12" s="267">
        <v>0</v>
      </c>
      <c r="O12" s="268"/>
      <c r="P12" s="269">
        <v>0</v>
      </c>
      <c r="Q12" s="400"/>
      <c r="R12" s="400"/>
      <c r="S12" s="400"/>
      <c r="T12" s="400"/>
      <c r="U12" s="270">
        <v>0</v>
      </c>
      <c r="V12" s="270">
        <v>0</v>
      </c>
      <c r="W12" s="271">
        <f>W13</f>
        <v>526500</v>
      </c>
      <c r="X12" s="271">
        <f t="shared" ref="X12:Y14" si="0">X13</f>
        <v>486500</v>
      </c>
      <c r="Y12" s="271">
        <f t="shared" si="0"/>
        <v>486500</v>
      </c>
    </row>
    <row r="13" spans="1:25" ht="15" customHeight="1" x14ac:dyDescent="0.25">
      <c r="A13" s="383" t="s">
        <v>152</v>
      </c>
      <c r="B13" s="384"/>
      <c r="C13" s="384"/>
      <c r="D13" s="384"/>
      <c r="E13" s="384"/>
      <c r="F13" s="384"/>
      <c r="G13" s="384"/>
      <c r="H13" s="384"/>
      <c r="I13" s="385"/>
      <c r="J13" s="95" t="s">
        <v>282</v>
      </c>
      <c r="K13" s="84">
        <v>100</v>
      </c>
      <c r="L13" s="94">
        <v>1</v>
      </c>
      <c r="M13" s="94">
        <v>0</v>
      </c>
      <c r="N13" s="96">
        <v>0</v>
      </c>
      <c r="O13" s="88"/>
      <c r="P13" s="89">
        <v>0</v>
      </c>
      <c r="Q13" s="376"/>
      <c r="R13" s="377"/>
      <c r="S13" s="377"/>
      <c r="T13" s="378"/>
      <c r="U13" s="91">
        <v>0</v>
      </c>
      <c r="V13" s="91">
        <v>0</v>
      </c>
      <c r="W13" s="124">
        <f>W14</f>
        <v>526500</v>
      </c>
      <c r="X13" s="124">
        <f t="shared" si="0"/>
        <v>486500</v>
      </c>
      <c r="Y13" s="124">
        <f t="shared" si="0"/>
        <v>486500</v>
      </c>
    </row>
    <row r="14" spans="1:25" ht="34.5" customHeight="1" x14ac:dyDescent="0.25">
      <c r="A14" s="128"/>
      <c r="B14" s="129"/>
      <c r="C14" s="355" t="s">
        <v>153</v>
      </c>
      <c r="D14" s="356"/>
      <c r="E14" s="356"/>
      <c r="F14" s="356"/>
      <c r="G14" s="356"/>
      <c r="H14" s="356"/>
      <c r="I14" s="357"/>
      <c r="J14" s="95" t="s">
        <v>282</v>
      </c>
      <c r="K14" s="84">
        <v>102</v>
      </c>
      <c r="L14" s="94">
        <v>1</v>
      </c>
      <c r="M14" s="94">
        <v>2</v>
      </c>
      <c r="N14" s="96">
        <v>0</v>
      </c>
      <c r="O14" s="88"/>
      <c r="P14" s="89">
        <v>0</v>
      </c>
      <c r="Q14" s="376"/>
      <c r="R14" s="377"/>
      <c r="S14" s="377"/>
      <c r="T14" s="378"/>
      <c r="U14" s="91">
        <v>0</v>
      </c>
      <c r="V14" s="91">
        <v>0</v>
      </c>
      <c r="W14" s="97">
        <f>W15</f>
        <v>526500</v>
      </c>
      <c r="X14" s="97">
        <f t="shared" si="0"/>
        <v>486500</v>
      </c>
      <c r="Y14" s="97">
        <f t="shared" si="0"/>
        <v>486500</v>
      </c>
    </row>
    <row r="15" spans="1:25" ht="15" customHeight="1" x14ac:dyDescent="0.25">
      <c r="A15" s="127"/>
      <c r="B15" s="99"/>
      <c r="C15" s="93"/>
      <c r="D15" s="98"/>
      <c r="E15" s="98"/>
      <c r="F15" s="355" t="s">
        <v>155</v>
      </c>
      <c r="G15" s="356"/>
      <c r="H15" s="356"/>
      <c r="I15" s="357"/>
      <c r="J15" s="100">
        <v>5210010010</v>
      </c>
      <c r="K15" s="84">
        <v>102</v>
      </c>
      <c r="L15" s="94">
        <v>1</v>
      </c>
      <c r="M15" s="94">
        <v>2</v>
      </c>
      <c r="N15" s="96">
        <v>120</v>
      </c>
      <c r="O15" s="88"/>
      <c r="P15" s="89">
        <v>10000</v>
      </c>
      <c r="Q15" s="363"/>
      <c r="R15" s="363"/>
      <c r="S15" s="363"/>
      <c r="T15" s="363"/>
      <c r="U15" s="91">
        <v>0</v>
      </c>
      <c r="V15" s="91">
        <v>0</v>
      </c>
      <c r="W15" s="97">
        <v>526500</v>
      </c>
      <c r="X15" s="97">
        <v>486500</v>
      </c>
      <c r="Y15" s="97">
        <v>486500</v>
      </c>
    </row>
    <row r="16" spans="1:25" ht="15" customHeight="1" x14ac:dyDescent="0.25">
      <c r="A16" s="127"/>
      <c r="B16" s="99"/>
      <c r="C16" s="93"/>
      <c r="D16" s="98"/>
      <c r="E16" s="397" t="s">
        <v>159</v>
      </c>
      <c r="F16" s="398"/>
      <c r="G16" s="398"/>
      <c r="H16" s="398"/>
      <c r="I16" s="399"/>
      <c r="J16" s="264">
        <v>5210010020</v>
      </c>
      <c r="K16" s="265">
        <v>102</v>
      </c>
      <c r="L16" s="266">
        <v>0</v>
      </c>
      <c r="M16" s="266">
        <v>0</v>
      </c>
      <c r="N16" s="267">
        <v>0</v>
      </c>
      <c r="O16" s="268"/>
      <c r="P16" s="269">
        <v>0</v>
      </c>
      <c r="Q16" s="400"/>
      <c r="R16" s="400"/>
      <c r="S16" s="400"/>
      <c r="T16" s="400"/>
      <c r="U16" s="270">
        <v>0</v>
      </c>
      <c r="V16" s="270">
        <v>0</v>
      </c>
      <c r="W16" s="271">
        <f t="shared" ref="W16:Y17" si="1">W17</f>
        <v>1077900</v>
      </c>
      <c r="X16" s="271">
        <f t="shared" si="1"/>
        <v>974900</v>
      </c>
      <c r="Y16" s="271">
        <f t="shared" si="1"/>
        <v>976000</v>
      </c>
    </row>
    <row r="17" spans="1:25" ht="15" customHeight="1" x14ac:dyDescent="0.25">
      <c r="A17" s="383" t="s">
        <v>152</v>
      </c>
      <c r="B17" s="384"/>
      <c r="C17" s="384"/>
      <c r="D17" s="384"/>
      <c r="E17" s="384"/>
      <c r="F17" s="384"/>
      <c r="G17" s="384"/>
      <c r="H17" s="384"/>
      <c r="I17" s="385"/>
      <c r="J17" s="95" t="s">
        <v>283</v>
      </c>
      <c r="K17" s="84">
        <v>100</v>
      </c>
      <c r="L17" s="94">
        <v>1</v>
      </c>
      <c r="M17" s="94">
        <v>0</v>
      </c>
      <c r="N17" s="96">
        <v>0</v>
      </c>
      <c r="O17" s="88"/>
      <c r="P17" s="89">
        <v>0</v>
      </c>
      <c r="Q17" s="376"/>
      <c r="R17" s="377"/>
      <c r="S17" s="377"/>
      <c r="T17" s="378"/>
      <c r="U17" s="91">
        <v>0</v>
      </c>
      <c r="V17" s="91">
        <v>0</v>
      </c>
      <c r="W17" s="124">
        <f t="shared" si="1"/>
        <v>1077900</v>
      </c>
      <c r="X17" s="124">
        <f t="shared" si="1"/>
        <v>974900</v>
      </c>
      <c r="Y17" s="124">
        <f t="shared" si="1"/>
        <v>976000</v>
      </c>
    </row>
    <row r="18" spans="1:25" ht="45" customHeight="1" x14ac:dyDescent="0.25">
      <c r="A18" s="260"/>
      <c r="B18" s="261"/>
      <c r="C18" s="355" t="s">
        <v>158</v>
      </c>
      <c r="D18" s="356"/>
      <c r="E18" s="356"/>
      <c r="F18" s="356"/>
      <c r="G18" s="356"/>
      <c r="H18" s="356"/>
      <c r="I18" s="357"/>
      <c r="J18" s="100">
        <v>5210010020</v>
      </c>
      <c r="K18" s="84">
        <v>104</v>
      </c>
      <c r="L18" s="94">
        <v>1</v>
      </c>
      <c r="M18" s="94">
        <v>4</v>
      </c>
      <c r="N18" s="96">
        <v>0</v>
      </c>
      <c r="O18" s="88"/>
      <c r="P18" s="89">
        <v>0</v>
      </c>
      <c r="Q18" s="363"/>
      <c r="R18" s="363"/>
      <c r="S18" s="363"/>
      <c r="T18" s="363"/>
      <c r="U18" s="91">
        <v>0</v>
      </c>
      <c r="V18" s="91">
        <v>0</v>
      </c>
      <c r="W18" s="124">
        <f>W19+W20+W21</f>
        <v>1077900</v>
      </c>
      <c r="X18" s="124">
        <f>X19+X20+X21</f>
        <v>974900</v>
      </c>
      <c r="Y18" s="124">
        <f>Y19+Y20+Y21</f>
        <v>976000</v>
      </c>
    </row>
    <row r="19" spans="1:25" x14ac:dyDescent="0.25">
      <c r="A19" s="106"/>
      <c r="B19" s="102"/>
      <c r="C19" s="93"/>
      <c r="D19" s="98"/>
      <c r="E19" s="98"/>
      <c r="F19" s="365" t="s">
        <v>155</v>
      </c>
      <c r="G19" s="365"/>
      <c r="H19" s="365"/>
      <c r="I19" s="365"/>
      <c r="J19" s="100">
        <v>5210010020</v>
      </c>
      <c r="K19" s="84">
        <v>104</v>
      </c>
      <c r="L19" s="94">
        <v>1</v>
      </c>
      <c r="M19" s="94">
        <v>4</v>
      </c>
      <c r="N19" s="96">
        <v>120</v>
      </c>
      <c r="O19" s="88"/>
      <c r="P19" s="89">
        <v>10000</v>
      </c>
      <c r="Q19" s="363"/>
      <c r="R19" s="363"/>
      <c r="S19" s="363"/>
      <c r="T19" s="363"/>
      <c r="U19" s="91">
        <v>0</v>
      </c>
      <c r="V19" s="91">
        <v>0</v>
      </c>
      <c r="W19" s="97">
        <v>1043500</v>
      </c>
      <c r="X19" s="97">
        <v>940500</v>
      </c>
      <c r="Y19" s="97">
        <v>941600</v>
      </c>
    </row>
    <row r="20" spans="1:25" ht="30.75" customHeight="1" x14ac:dyDescent="0.25">
      <c r="A20" s="106"/>
      <c r="B20" s="102"/>
      <c r="C20" s="93"/>
      <c r="D20" s="98"/>
      <c r="E20" s="98"/>
      <c r="F20" s="98"/>
      <c r="G20" s="98"/>
      <c r="H20" s="98"/>
      <c r="I20" s="98" t="s">
        <v>160</v>
      </c>
      <c r="J20" s="100">
        <v>5210010020</v>
      </c>
      <c r="K20" s="84"/>
      <c r="L20" s="94">
        <v>1</v>
      </c>
      <c r="M20" s="94">
        <v>4</v>
      </c>
      <c r="N20" s="96">
        <v>240</v>
      </c>
      <c r="O20" s="88"/>
      <c r="P20" s="89"/>
      <c r="Q20" s="91"/>
      <c r="R20" s="91"/>
      <c r="S20" s="91"/>
      <c r="T20" s="91"/>
      <c r="U20" s="91"/>
      <c r="V20" s="91"/>
      <c r="W20" s="124">
        <v>20000</v>
      </c>
      <c r="X20" s="124">
        <v>20000</v>
      </c>
      <c r="Y20" s="124">
        <v>20000</v>
      </c>
    </row>
    <row r="21" spans="1:25" x14ac:dyDescent="0.25">
      <c r="A21" s="106"/>
      <c r="B21" s="102"/>
      <c r="C21" s="93"/>
      <c r="D21" s="98"/>
      <c r="E21" s="98"/>
      <c r="F21" s="365" t="s">
        <v>162</v>
      </c>
      <c r="G21" s="365"/>
      <c r="H21" s="365"/>
      <c r="I21" s="365"/>
      <c r="J21" s="100">
        <v>5210010020</v>
      </c>
      <c r="K21" s="84">
        <v>104</v>
      </c>
      <c r="L21" s="94">
        <v>1</v>
      </c>
      <c r="M21" s="94">
        <v>4</v>
      </c>
      <c r="N21" s="96" t="s">
        <v>163</v>
      </c>
      <c r="O21" s="88"/>
      <c r="P21" s="89">
        <v>10000</v>
      </c>
      <c r="Q21" s="363"/>
      <c r="R21" s="363"/>
      <c r="S21" s="363"/>
      <c r="T21" s="363"/>
      <c r="U21" s="91">
        <v>0</v>
      </c>
      <c r="V21" s="91">
        <v>0</v>
      </c>
      <c r="W21" s="97">
        <v>14400</v>
      </c>
      <c r="X21" s="97">
        <v>14400</v>
      </c>
      <c r="Y21" s="97">
        <v>14400</v>
      </c>
    </row>
    <row r="22" spans="1:25" ht="33.75" customHeight="1" x14ac:dyDescent="0.25">
      <c r="A22" s="260"/>
      <c r="B22" s="261"/>
      <c r="C22" s="98"/>
      <c r="D22" s="98"/>
      <c r="E22" s="98"/>
      <c r="F22" s="98"/>
      <c r="G22" s="98"/>
      <c r="H22" s="98"/>
      <c r="I22" s="272" t="s">
        <v>164</v>
      </c>
      <c r="J22" s="264">
        <v>5210010080</v>
      </c>
      <c r="K22" s="265">
        <v>104</v>
      </c>
      <c r="L22" s="266">
        <v>1</v>
      </c>
      <c r="M22" s="266">
        <v>6</v>
      </c>
      <c r="N22" s="267">
        <v>0</v>
      </c>
      <c r="O22" s="268"/>
      <c r="P22" s="269"/>
      <c r="Q22" s="270"/>
      <c r="R22" s="270"/>
      <c r="S22" s="270"/>
      <c r="T22" s="270"/>
      <c r="U22" s="270"/>
      <c r="V22" s="270"/>
      <c r="W22" s="271">
        <f>W23</f>
        <v>15400</v>
      </c>
      <c r="X22" s="271">
        <f>X23</f>
        <v>15400</v>
      </c>
      <c r="Y22" s="271">
        <f>Y23</f>
        <v>15400</v>
      </c>
    </row>
    <row r="23" spans="1:25" ht="35.25" customHeight="1" x14ac:dyDescent="0.25">
      <c r="A23" s="106"/>
      <c r="B23" s="102"/>
      <c r="C23" s="93"/>
      <c r="D23" s="98"/>
      <c r="E23" s="98"/>
      <c r="F23" s="98"/>
      <c r="G23" s="98"/>
      <c r="H23" s="98"/>
      <c r="I23" s="98" t="s">
        <v>165</v>
      </c>
      <c r="J23" s="100">
        <v>5210010080</v>
      </c>
      <c r="K23" s="84">
        <v>104</v>
      </c>
      <c r="L23" s="94">
        <v>1</v>
      </c>
      <c r="M23" s="94">
        <v>6</v>
      </c>
      <c r="N23" s="96">
        <v>0</v>
      </c>
      <c r="O23" s="88"/>
      <c r="P23" s="89"/>
      <c r="Q23" s="91"/>
      <c r="R23" s="91"/>
      <c r="S23" s="91"/>
      <c r="T23" s="91"/>
      <c r="U23" s="91"/>
      <c r="V23" s="91"/>
      <c r="W23" s="97">
        <v>15400</v>
      </c>
      <c r="X23" s="97">
        <v>15400</v>
      </c>
      <c r="Y23" s="97">
        <v>15400</v>
      </c>
    </row>
    <row r="24" spans="1:25" x14ac:dyDescent="0.25">
      <c r="A24" s="106"/>
      <c r="B24" s="102"/>
      <c r="C24" s="93"/>
      <c r="D24" s="98"/>
      <c r="E24" s="98"/>
      <c r="F24" s="365" t="s">
        <v>162</v>
      </c>
      <c r="G24" s="365"/>
      <c r="H24" s="365"/>
      <c r="I24" s="365"/>
      <c r="J24" s="100">
        <v>5210010080</v>
      </c>
      <c r="K24" s="84">
        <v>104</v>
      </c>
      <c r="L24" s="94">
        <v>1</v>
      </c>
      <c r="M24" s="94">
        <v>6</v>
      </c>
      <c r="N24" s="96" t="s">
        <v>163</v>
      </c>
      <c r="O24" s="88"/>
      <c r="P24" s="89">
        <v>10000</v>
      </c>
      <c r="Q24" s="363"/>
      <c r="R24" s="363"/>
      <c r="S24" s="363"/>
      <c r="T24" s="363"/>
      <c r="U24" s="91">
        <v>0</v>
      </c>
      <c r="V24" s="91">
        <v>0</v>
      </c>
      <c r="W24" s="97">
        <v>15400</v>
      </c>
      <c r="X24" s="97">
        <v>15400</v>
      </c>
      <c r="Y24" s="97">
        <v>15400</v>
      </c>
    </row>
    <row r="25" spans="1:25" s="285" customFormat="1" ht="35.25" customHeight="1" x14ac:dyDescent="0.25">
      <c r="A25" s="281"/>
      <c r="B25" s="282"/>
      <c r="C25" s="283"/>
      <c r="D25" s="387" t="s">
        <v>168</v>
      </c>
      <c r="E25" s="387"/>
      <c r="F25" s="387"/>
      <c r="G25" s="387"/>
      <c r="H25" s="387"/>
      <c r="I25" s="387"/>
      <c r="J25" s="284">
        <v>5220000000</v>
      </c>
      <c r="K25" s="274">
        <v>203</v>
      </c>
      <c r="L25" s="275">
        <v>0</v>
      </c>
      <c r="M25" s="275">
        <v>0</v>
      </c>
      <c r="N25" s="276">
        <v>0</v>
      </c>
      <c r="O25" s="277"/>
      <c r="P25" s="278">
        <v>0</v>
      </c>
      <c r="Q25" s="388"/>
      <c r="R25" s="388"/>
      <c r="S25" s="388"/>
      <c r="T25" s="388"/>
      <c r="U25" s="279">
        <v>0</v>
      </c>
      <c r="V25" s="279">
        <v>0</v>
      </c>
      <c r="W25" s="280">
        <f t="shared" ref="W25:Y27" si="2">W26</f>
        <v>101900</v>
      </c>
      <c r="X25" s="280">
        <f t="shared" si="2"/>
        <v>103000</v>
      </c>
      <c r="Y25" s="280">
        <f t="shared" si="2"/>
        <v>107100</v>
      </c>
    </row>
    <row r="26" spans="1:25" x14ac:dyDescent="0.25">
      <c r="A26" s="386" t="s">
        <v>166</v>
      </c>
      <c r="B26" s="386"/>
      <c r="C26" s="386"/>
      <c r="D26" s="386"/>
      <c r="E26" s="386"/>
      <c r="F26" s="386"/>
      <c r="G26" s="386"/>
      <c r="H26" s="386"/>
      <c r="I26" s="386"/>
      <c r="J26" s="95" t="s">
        <v>284</v>
      </c>
      <c r="K26" s="84">
        <v>200</v>
      </c>
      <c r="L26" s="94">
        <v>2</v>
      </c>
      <c r="M26" s="94">
        <v>0</v>
      </c>
      <c r="N26" s="96">
        <v>0</v>
      </c>
      <c r="O26" s="88"/>
      <c r="P26" s="89">
        <v>0</v>
      </c>
      <c r="Q26" s="363"/>
      <c r="R26" s="363"/>
      <c r="S26" s="363"/>
      <c r="T26" s="363"/>
      <c r="U26" s="91">
        <v>0</v>
      </c>
      <c r="V26" s="91">
        <v>0</v>
      </c>
      <c r="W26" s="124">
        <f t="shared" si="2"/>
        <v>101900</v>
      </c>
      <c r="X26" s="124">
        <f t="shared" si="2"/>
        <v>103000</v>
      </c>
      <c r="Y26" s="124">
        <f t="shared" si="2"/>
        <v>107100</v>
      </c>
    </row>
    <row r="27" spans="1:25" x14ac:dyDescent="0.25">
      <c r="A27" s="260"/>
      <c r="B27" s="261"/>
      <c r="C27" s="365" t="s">
        <v>167</v>
      </c>
      <c r="D27" s="365"/>
      <c r="E27" s="365"/>
      <c r="F27" s="365"/>
      <c r="G27" s="365"/>
      <c r="H27" s="365"/>
      <c r="I27" s="365"/>
      <c r="J27" s="95" t="s">
        <v>284</v>
      </c>
      <c r="K27" s="84">
        <v>203</v>
      </c>
      <c r="L27" s="94">
        <v>2</v>
      </c>
      <c r="M27" s="94">
        <v>3</v>
      </c>
      <c r="N27" s="96">
        <v>0</v>
      </c>
      <c r="O27" s="88"/>
      <c r="P27" s="89">
        <v>0</v>
      </c>
      <c r="Q27" s="363"/>
      <c r="R27" s="363"/>
      <c r="S27" s="363"/>
      <c r="T27" s="363"/>
      <c r="U27" s="91">
        <v>0</v>
      </c>
      <c r="V27" s="91">
        <v>0</v>
      </c>
      <c r="W27" s="124">
        <f>W28</f>
        <v>101900</v>
      </c>
      <c r="X27" s="124">
        <f t="shared" si="2"/>
        <v>103000</v>
      </c>
      <c r="Y27" s="124">
        <f t="shared" si="2"/>
        <v>107100</v>
      </c>
    </row>
    <row r="28" spans="1:25" ht="33" customHeight="1" x14ac:dyDescent="0.25">
      <c r="A28" s="106"/>
      <c r="B28" s="102"/>
      <c r="C28" s="93"/>
      <c r="D28" s="98"/>
      <c r="E28" s="365" t="s">
        <v>169</v>
      </c>
      <c r="F28" s="365"/>
      <c r="G28" s="365"/>
      <c r="H28" s="365"/>
      <c r="I28" s="365"/>
      <c r="J28" s="100">
        <v>5220051180</v>
      </c>
      <c r="K28" s="84">
        <v>203</v>
      </c>
      <c r="L28" s="94">
        <v>2</v>
      </c>
      <c r="M28" s="94">
        <v>3</v>
      </c>
      <c r="N28" s="96">
        <v>0</v>
      </c>
      <c r="O28" s="88"/>
      <c r="P28" s="89">
        <v>0</v>
      </c>
      <c r="Q28" s="363"/>
      <c r="R28" s="363"/>
      <c r="S28" s="363"/>
      <c r="T28" s="363"/>
      <c r="U28" s="91">
        <v>0</v>
      </c>
      <c r="V28" s="91">
        <v>0</v>
      </c>
      <c r="W28" s="97">
        <f>W29+W30</f>
        <v>101900</v>
      </c>
      <c r="X28" s="97">
        <f>X29+X30</f>
        <v>103000</v>
      </c>
      <c r="Y28" s="97">
        <f>Y29+Y30</f>
        <v>107100</v>
      </c>
    </row>
    <row r="29" spans="1:25" x14ac:dyDescent="0.25">
      <c r="A29" s="106"/>
      <c r="B29" s="102"/>
      <c r="C29" s="93"/>
      <c r="D29" s="98"/>
      <c r="E29" s="365" t="s">
        <v>170</v>
      </c>
      <c r="F29" s="365"/>
      <c r="G29" s="365"/>
      <c r="H29" s="365"/>
      <c r="I29" s="365"/>
      <c r="J29" s="100">
        <v>5220051180</v>
      </c>
      <c r="K29" s="84">
        <v>203</v>
      </c>
      <c r="L29" s="94">
        <v>2</v>
      </c>
      <c r="M29" s="94">
        <v>3</v>
      </c>
      <c r="N29" s="96">
        <v>120</v>
      </c>
      <c r="O29" s="88"/>
      <c r="P29" s="89">
        <v>0</v>
      </c>
      <c r="Q29" s="363"/>
      <c r="R29" s="363"/>
      <c r="S29" s="363"/>
      <c r="T29" s="363"/>
      <c r="U29" s="91">
        <v>0</v>
      </c>
      <c r="V29" s="91">
        <v>0</v>
      </c>
      <c r="W29" s="97">
        <v>100000</v>
      </c>
      <c r="X29" s="97">
        <v>101000</v>
      </c>
      <c r="Y29" s="97">
        <v>105000</v>
      </c>
    </row>
    <row r="30" spans="1:25" ht="33.75" customHeight="1" x14ac:dyDescent="0.25">
      <c r="A30" s="106"/>
      <c r="B30" s="102"/>
      <c r="C30" s="93"/>
      <c r="D30" s="98"/>
      <c r="E30" s="98"/>
      <c r="F30" s="365" t="s">
        <v>160</v>
      </c>
      <c r="G30" s="365"/>
      <c r="H30" s="365"/>
      <c r="I30" s="365"/>
      <c r="J30" s="100">
        <v>5220051180</v>
      </c>
      <c r="K30" s="84">
        <v>203</v>
      </c>
      <c r="L30" s="94">
        <v>2</v>
      </c>
      <c r="M30" s="94">
        <v>3</v>
      </c>
      <c r="N30" s="96">
        <v>240</v>
      </c>
      <c r="O30" s="88"/>
      <c r="P30" s="89">
        <v>10000</v>
      </c>
      <c r="Q30" s="363"/>
      <c r="R30" s="363"/>
      <c r="S30" s="363"/>
      <c r="T30" s="363"/>
      <c r="U30" s="91">
        <v>0</v>
      </c>
      <c r="V30" s="91">
        <v>0</v>
      </c>
      <c r="W30" s="97">
        <v>1900</v>
      </c>
      <c r="X30" s="97">
        <v>2000</v>
      </c>
      <c r="Y30" s="97">
        <v>2100</v>
      </c>
    </row>
    <row r="31" spans="1:25" s="285" customFormat="1" ht="29.25" customHeight="1" x14ac:dyDescent="0.25">
      <c r="A31" s="281"/>
      <c r="B31" s="282"/>
      <c r="C31" s="283"/>
      <c r="D31" s="387" t="s">
        <v>276</v>
      </c>
      <c r="E31" s="387"/>
      <c r="F31" s="387"/>
      <c r="G31" s="387"/>
      <c r="H31" s="387"/>
      <c r="I31" s="387"/>
      <c r="J31" s="284">
        <v>5230000000</v>
      </c>
      <c r="K31" s="274">
        <v>310</v>
      </c>
      <c r="L31" s="275">
        <v>0</v>
      </c>
      <c r="M31" s="275">
        <v>0</v>
      </c>
      <c r="N31" s="276">
        <v>0</v>
      </c>
      <c r="O31" s="277"/>
      <c r="P31" s="278">
        <v>0</v>
      </c>
      <c r="Q31" s="388"/>
      <c r="R31" s="388"/>
      <c r="S31" s="388"/>
      <c r="T31" s="388"/>
      <c r="U31" s="279">
        <v>0</v>
      </c>
      <c r="V31" s="279">
        <v>0</v>
      </c>
      <c r="W31" s="280">
        <f t="shared" ref="W31:Y34" si="3">W32</f>
        <v>5000</v>
      </c>
      <c r="X31" s="280">
        <f t="shared" si="3"/>
        <v>5000</v>
      </c>
      <c r="Y31" s="280">
        <f t="shared" si="3"/>
        <v>5000</v>
      </c>
    </row>
    <row r="32" spans="1:25" ht="31.5" customHeight="1" x14ac:dyDescent="0.25">
      <c r="A32" s="362" t="s">
        <v>171</v>
      </c>
      <c r="B32" s="362"/>
      <c r="C32" s="362"/>
      <c r="D32" s="362"/>
      <c r="E32" s="362"/>
      <c r="F32" s="362"/>
      <c r="G32" s="362"/>
      <c r="H32" s="362"/>
      <c r="I32" s="362"/>
      <c r="J32" s="95" t="s">
        <v>285</v>
      </c>
      <c r="K32" s="84">
        <v>300</v>
      </c>
      <c r="L32" s="94">
        <v>3</v>
      </c>
      <c r="M32" s="94">
        <v>0</v>
      </c>
      <c r="N32" s="96">
        <v>0</v>
      </c>
      <c r="O32" s="88"/>
      <c r="P32" s="89">
        <v>0</v>
      </c>
      <c r="Q32" s="363"/>
      <c r="R32" s="363"/>
      <c r="S32" s="363"/>
      <c r="T32" s="363"/>
      <c r="U32" s="91">
        <v>0</v>
      </c>
      <c r="V32" s="91">
        <v>0</v>
      </c>
      <c r="W32" s="97">
        <f t="shared" ref="W32:Y33" si="4">W33</f>
        <v>5000</v>
      </c>
      <c r="X32" s="97">
        <f t="shared" si="4"/>
        <v>5000</v>
      </c>
      <c r="Y32" s="97">
        <f t="shared" si="4"/>
        <v>5000</v>
      </c>
    </row>
    <row r="33" spans="1:25" x14ac:dyDescent="0.25">
      <c r="A33" s="260"/>
      <c r="B33" s="261"/>
      <c r="C33" s="365" t="s">
        <v>172</v>
      </c>
      <c r="D33" s="365"/>
      <c r="E33" s="365"/>
      <c r="F33" s="365"/>
      <c r="G33" s="365"/>
      <c r="H33" s="365"/>
      <c r="I33" s="365"/>
      <c r="J33" s="95" t="s">
        <v>285</v>
      </c>
      <c r="K33" s="84">
        <v>310</v>
      </c>
      <c r="L33" s="94">
        <v>3</v>
      </c>
      <c r="M33" s="94">
        <v>10</v>
      </c>
      <c r="N33" s="96">
        <v>0</v>
      </c>
      <c r="O33" s="88"/>
      <c r="P33" s="89">
        <v>0</v>
      </c>
      <c r="Q33" s="363"/>
      <c r="R33" s="363"/>
      <c r="S33" s="363"/>
      <c r="T33" s="363"/>
      <c r="U33" s="91">
        <v>0</v>
      </c>
      <c r="V33" s="91">
        <v>0</v>
      </c>
      <c r="W33" s="97">
        <f t="shared" si="4"/>
        <v>5000</v>
      </c>
      <c r="X33" s="97">
        <f t="shared" si="4"/>
        <v>5000</v>
      </c>
      <c r="Y33" s="97">
        <f t="shared" si="4"/>
        <v>5000</v>
      </c>
    </row>
    <row r="34" spans="1:25" ht="36" customHeight="1" x14ac:dyDescent="0.25">
      <c r="A34" s="106"/>
      <c r="B34" s="102"/>
      <c r="C34" s="93"/>
      <c r="D34" s="98"/>
      <c r="E34" s="365" t="s">
        <v>174</v>
      </c>
      <c r="F34" s="365"/>
      <c r="G34" s="365"/>
      <c r="H34" s="365"/>
      <c r="I34" s="365"/>
      <c r="J34" s="100">
        <v>5230095020</v>
      </c>
      <c r="K34" s="84">
        <v>310</v>
      </c>
      <c r="L34" s="94">
        <v>3</v>
      </c>
      <c r="M34" s="94">
        <v>10</v>
      </c>
      <c r="N34" s="96">
        <v>0</v>
      </c>
      <c r="O34" s="88"/>
      <c r="P34" s="89">
        <v>0</v>
      </c>
      <c r="Q34" s="363"/>
      <c r="R34" s="363"/>
      <c r="S34" s="363"/>
      <c r="T34" s="363"/>
      <c r="U34" s="91">
        <v>0</v>
      </c>
      <c r="V34" s="91">
        <v>0</v>
      </c>
      <c r="W34" s="97">
        <f t="shared" si="3"/>
        <v>5000</v>
      </c>
      <c r="X34" s="97">
        <f t="shared" si="3"/>
        <v>5000</v>
      </c>
      <c r="Y34" s="97">
        <f t="shared" si="3"/>
        <v>5000</v>
      </c>
    </row>
    <row r="35" spans="1:25" ht="33" customHeight="1" x14ac:dyDescent="0.25">
      <c r="A35" s="106"/>
      <c r="B35" s="102"/>
      <c r="C35" s="93"/>
      <c r="D35" s="98"/>
      <c r="E35" s="98"/>
      <c r="F35" s="365" t="s">
        <v>160</v>
      </c>
      <c r="G35" s="365"/>
      <c r="H35" s="365"/>
      <c r="I35" s="365"/>
      <c r="J35" s="100">
        <v>5230095020</v>
      </c>
      <c r="K35" s="84">
        <v>310</v>
      </c>
      <c r="L35" s="94">
        <v>3</v>
      </c>
      <c r="M35" s="94">
        <v>10</v>
      </c>
      <c r="N35" s="96">
        <v>240</v>
      </c>
      <c r="O35" s="88"/>
      <c r="P35" s="89">
        <v>10000</v>
      </c>
      <c r="Q35" s="363"/>
      <c r="R35" s="363"/>
      <c r="S35" s="363"/>
      <c r="T35" s="363"/>
      <c r="U35" s="91">
        <v>0</v>
      </c>
      <c r="V35" s="91">
        <v>0</v>
      </c>
      <c r="W35" s="97">
        <v>5000</v>
      </c>
      <c r="X35" s="97">
        <v>5000</v>
      </c>
      <c r="Y35" s="97">
        <v>5000</v>
      </c>
    </row>
    <row r="36" spans="1:25" s="285" customFormat="1" ht="33.75" customHeight="1" x14ac:dyDescent="0.25">
      <c r="A36" s="281"/>
      <c r="B36" s="282"/>
      <c r="C36" s="286"/>
      <c r="D36" s="387" t="s">
        <v>277</v>
      </c>
      <c r="E36" s="387"/>
      <c r="F36" s="387"/>
      <c r="G36" s="387"/>
      <c r="H36" s="387"/>
      <c r="I36" s="387"/>
      <c r="J36" s="284">
        <v>5240000000</v>
      </c>
      <c r="K36" s="274">
        <v>409</v>
      </c>
      <c r="L36" s="275">
        <v>0</v>
      </c>
      <c r="M36" s="275">
        <v>0</v>
      </c>
      <c r="N36" s="276">
        <v>0</v>
      </c>
      <c r="O36" s="277"/>
      <c r="P36" s="278">
        <v>0</v>
      </c>
      <c r="Q36" s="388"/>
      <c r="R36" s="388"/>
      <c r="S36" s="388"/>
      <c r="T36" s="388"/>
      <c r="U36" s="279">
        <v>0</v>
      </c>
      <c r="V36" s="279">
        <v>0</v>
      </c>
      <c r="W36" s="280">
        <f t="shared" ref="W36:Y39" si="5">W37</f>
        <v>174000</v>
      </c>
      <c r="X36" s="280">
        <f t="shared" si="5"/>
        <v>179000</v>
      </c>
      <c r="Y36" s="280">
        <f t="shared" si="5"/>
        <v>186000</v>
      </c>
    </row>
    <row r="37" spans="1:25" x14ac:dyDescent="0.25">
      <c r="A37" s="260"/>
      <c r="B37" s="261"/>
      <c r="C37" s="369" t="s">
        <v>175</v>
      </c>
      <c r="D37" s="369"/>
      <c r="E37" s="369"/>
      <c r="F37" s="369"/>
      <c r="G37" s="369"/>
      <c r="H37" s="369"/>
      <c r="I37" s="369"/>
      <c r="J37" s="95" t="s">
        <v>286</v>
      </c>
      <c r="K37" s="84">
        <v>409</v>
      </c>
      <c r="L37" s="94">
        <v>4</v>
      </c>
      <c r="M37" s="94">
        <v>0</v>
      </c>
      <c r="N37" s="96">
        <v>0</v>
      </c>
      <c r="O37" s="88"/>
      <c r="P37" s="89">
        <v>0</v>
      </c>
      <c r="Q37" s="363"/>
      <c r="R37" s="363"/>
      <c r="S37" s="363"/>
      <c r="T37" s="363"/>
      <c r="U37" s="91">
        <v>0</v>
      </c>
      <c r="V37" s="91">
        <v>0</v>
      </c>
      <c r="W37" s="97">
        <f>W38</f>
        <v>174000</v>
      </c>
      <c r="X37" s="97">
        <f t="shared" si="5"/>
        <v>179000</v>
      </c>
      <c r="Y37" s="97">
        <f t="shared" si="5"/>
        <v>186000</v>
      </c>
    </row>
    <row r="38" spans="1:25" x14ac:dyDescent="0.25">
      <c r="A38" s="260"/>
      <c r="B38" s="261"/>
      <c r="C38" s="369" t="s">
        <v>176</v>
      </c>
      <c r="D38" s="369"/>
      <c r="E38" s="369"/>
      <c r="F38" s="369"/>
      <c r="G38" s="369"/>
      <c r="H38" s="369"/>
      <c r="I38" s="369"/>
      <c r="J38" s="95" t="s">
        <v>286</v>
      </c>
      <c r="K38" s="84">
        <v>409</v>
      </c>
      <c r="L38" s="94">
        <v>4</v>
      </c>
      <c r="M38" s="94">
        <v>9</v>
      </c>
      <c r="N38" s="96">
        <v>0</v>
      </c>
      <c r="O38" s="88"/>
      <c r="P38" s="89">
        <v>0</v>
      </c>
      <c r="Q38" s="363"/>
      <c r="R38" s="363"/>
      <c r="S38" s="363"/>
      <c r="T38" s="363"/>
      <c r="U38" s="91">
        <v>0</v>
      </c>
      <c r="V38" s="91">
        <v>0</v>
      </c>
      <c r="W38" s="97">
        <f>W39</f>
        <v>174000</v>
      </c>
      <c r="X38" s="97">
        <f t="shared" si="5"/>
        <v>179000</v>
      </c>
      <c r="Y38" s="97">
        <f t="shared" si="5"/>
        <v>186000</v>
      </c>
    </row>
    <row r="39" spans="1:25" ht="30.75" customHeight="1" x14ac:dyDescent="0.25">
      <c r="A39" s="106"/>
      <c r="B39" s="102"/>
      <c r="C39" s="103"/>
      <c r="D39" s="98"/>
      <c r="E39" s="365" t="s">
        <v>178</v>
      </c>
      <c r="F39" s="365"/>
      <c r="G39" s="365"/>
      <c r="H39" s="365"/>
      <c r="I39" s="365"/>
      <c r="J39" s="100">
        <v>5240095280</v>
      </c>
      <c r="K39" s="84">
        <v>409</v>
      </c>
      <c r="L39" s="94">
        <v>4</v>
      </c>
      <c r="M39" s="94">
        <v>9</v>
      </c>
      <c r="N39" s="96">
        <v>0</v>
      </c>
      <c r="O39" s="88"/>
      <c r="P39" s="89">
        <v>0</v>
      </c>
      <c r="Q39" s="363"/>
      <c r="R39" s="363"/>
      <c r="S39" s="363"/>
      <c r="T39" s="363"/>
      <c r="U39" s="91">
        <v>0</v>
      </c>
      <c r="V39" s="91">
        <v>0</v>
      </c>
      <c r="W39" s="97">
        <f t="shared" si="5"/>
        <v>174000</v>
      </c>
      <c r="X39" s="97">
        <f t="shared" si="5"/>
        <v>179000</v>
      </c>
      <c r="Y39" s="97">
        <f t="shared" si="5"/>
        <v>186000</v>
      </c>
    </row>
    <row r="40" spans="1:25" x14ac:dyDescent="0.25">
      <c r="A40" s="106"/>
      <c r="B40" s="102"/>
      <c r="C40" s="103"/>
      <c r="D40" s="98"/>
      <c r="E40" s="98"/>
      <c r="F40" s="365" t="s">
        <v>160</v>
      </c>
      <c r="G40" s="365"/>
      <c r="H40" s="365"/>
      <c r="I40" s="365"/>
      <c r="J40" s="100">
        <v>5240095280</v>
      </c>
      <c r="K40" s="84">
        <v>409</v>
      </c>
      <c r="L40" s="94">
        <v>4</v>
      </c>
      <c r="M40" s="94">
        <v>9</v>
      </c>
      <c r="N40" s="96">
        <v>240</v>
      </c>
      <c r="O40" s="88"/>
      <c r="P40" s="89">
        <v>10000</v>
      </c>
      <c r="Q40" s="363"/>
      <c r="R40" s="363"/>
      <c r="S40" s="363"/>
      <c r="T40" s="363"/>
      <c r="U40" s="91">
        <v>0</v>
      </c>
      <c r="V40" s="91">
        <v>0</v>
      </c>
      <c r="W40" s="97">
        <v>174000</v>
      </c>
      <c r="X40" s="97">
        <v>179000</v>
      </c>
      <c r="Y40" s="97">
        <v>186000</v>
      </c>
    </row>
    <row r="41" spans="1:25" s="285" customFormat="1" ht="32.25" customHeight="1" x14ac:dyDescent="0.25">
      <c r="A41" s="281"/>
      <c r="B41" s="282"/>
      <c r="C41" s="286"/>
      <c r="D41" s="389" t="s">
        <v>278</v>
      </c>
      <c r="E41" s="389"/>
      <c r="F41" s="389"/>
      <c r="G41" s="389"/>
      <c r="H41" s="389"/>
      <c r="I41" s="389"/>
      <c r="J41" s="284">
        <v>5250000000</v>
      </c>
      <c r="K41" s="274">
        <v>503</v>
      </c>
      <c r="L41" s="275">
        <v>0</v>
      </c>
      <c r="M41" s="275">
        <v>0</v>
      </c>
      <c r="N41" s="276">
        <v>0</v>
      </c>
      <c r="O41" s="277"/>
      <c r="P41" s="278">
        <v>0</v>
      </c>
      <c r="Q41" s="388"/>
      <c r="R41" s="388"/>
      <c r="S41" s="388"/>
      <c r="T41" s="388"/>
      <c r="U41" s="279">
        <v>0</v>
      </c>
      <c r="V41" s="279">
        <v>0</v>
      </c>
      <c r="W41" s="280">
        <f>W42</f>
        <v>1000</v>
      </c>
      <c r="X41" s="280">
        <f>X42</f>
        <v>1000</v>
      </c>
      <c r="Y41" s="280">
        <f>Y42</f>
        <v>1000</v>
      </c>
    </row>
    <row r="42" spans="1:25" x14ac:dyDescent="0.25">
      <c r="A42" s="386" t="s">
        <v>180</v>
      </c>
      <c r="B42" s="386"/>
      <c r="C42" s="386"/>
      <c r="D42" s="386"/>
      <c r="E42" s="386"/>
      <c r="F42" s="386"/>
      <c r="G42" s="386"/>
      <c r="H42" s="386"/>
      <c r="I42" s="386"/>
      <c r="J42" s="95" t="s">
        <v>287</v>
      </c>
      <c r="K42" s="84">
        <v>500</v>
      </c>
      <c r="L42" s="94">
        <v>5</v>
      </c>
      <c r="M42" s="94">
        <v>0</v>
      </c>
      <c r="N42" s="96">
        <v>0</v>
      </c>
      <c r="O42" s="88"/>
      <c r="P42" s="89">
        <v>0</v>
      </c>
      <c r="Q42" s="363"/>
      <c r="R42" s="363"/>
      <c r="S42" s="363"/>
      <c r="T42" s="363"/>
      <c r="U42" s="91">
        <v>0</v>
      </c>
      <c r="V42" s="91">
        <v>0</v>
      </c>
      <c r="W42" s="97">
        <f t="shared" ref="W42:Y43" si="6">W43</f>
        <v>1000</v>
      </c>
      <c r="X42" s="97">
        <f t="shared" si="6"/>
        <v>1000</v>
      </c>
      <c r="Y42" s="97">
        <f t="shared" si="6"/>
        <v>1000</v>
      </c>
    </row>
    <row r="43" spans="1:25" ht="18" customHeight="1" x14ac:dyDescent="0.25">
      <c r="A43" s="260"/>
      <c r="B43" s="261"/>
      <c r="C43" s="369" t="s">
        <v>181</v>
      </c>
      <c r="D43" s="369"/>
      <c r="E43" s="369"/>
      <c r="F43" s="369"/>
      <c r="G43" s="369"/>
      <c r="H43" s="369"/>
      <c r="I43" s="369"/>
      <c r="J43" s="95" t="s">
        <v>287</v>
      </c>
      <c r="K43" s="84">
        <v>503</v>
      </c>
      <c r="L43" s="94">
        <v>5</v>
      </c>
      <c r="M43" s="94">
        <v>3</v>
      </c>
      <c r="N43" s="96">
        <v>0</v>
      </c>
      <c r="O43" s="88"/>
      <c r="P43" s="89">
        <v>0</v>
      </c>
      <c r="Q43" s="363"/>
      <c r="R43" s="363"/>
      <c r="S43" s="363"/>
      <c r="T43" s="363"/>
      <c r="U43" s="91">
        <v>0</v>
      </c>
      <c r="V43" s="91">
        <v>0</v>
      </c>
      <c r="W43" s="97">
        <f>W44</f>
        <v>1000</v>
      </c>
      <c r="X43" s="97">
        <f t="shared" si="6"/>
        <v>1000</v>
      </c>
      <c r="Y43" s="97">
        <f t="shared" si="6"/>
        <v>1000</v>
      </c>
    </row>
    <row r="44" spans="1:25" ht="32.25" customHeight="1" x14ac:dyDescent="0.25">
      <c r="A44" s="106"/>
      <c r="B44" s="102"/>
      <c r="C44" s="103"/>
      <c r="D44" s="104"/>
      <c r="E44" s="369" t="s">
        <v>183</v>
      </c>
      <c r="F44" s="369"/>
      <c r="G44" s="369"/>
      <c r="H44" s="369"/>
      <c r="I44" s="369"/>
      <c r="J44" s="100">
        <v>5250095310</v>
      </c>
      <c r="K44" s="84">
        <v>503</v>
      </c>
      <c r="L44" s="94">
        <v>5</v>
      </c>
      <c r="M44" s="94">
        <v>3</v>
      </c>
      <c r="N44" s="96">
        <v>0</v>
      </c>
      <c r="O44" s="88"/>
      <c r="P44" s="89">
        <v>0</v>
      </c>
      <c r="Q44" s="363"/>
      <c r="R44" s="363"/>
      <c r="S44" s="363"/>
      <c r="T44" s="363"/>
      <c r="U44" s="91">
        <v>0</v>
      </c>
      <c r="V44" s="91">
        <v>0</v>
      </c>
      <c r="W44" s="97">
        <f>W45</f>
        <v>1000</v>
      </c>
      <c r="X44" s="97">
        <f>X45</f>
        <v>1000</v>
      </c>
      <c r="Y44" s="97">
        <f>Y45</f>
        <v>1000</v>
      </c>
    </row>
    <row r="45" spans="1:25" ht="30" customHeight="1" x14ac:dyDescent="0.25">
      <c r="A45" s="106"/>
      <c r="B45" s="102"/>
      <c r="C45" s="103"/>
      <c r="D45" s="104"/>
      <c r="E45" s="104"/>
      <c r="F45" s="369" t="s">
        <v>160</v>
      </c>
      <c r="G45" s="369"/>
      <c r="H45" s="369"/>
      <c r="I45" s="369"/>
      <c r="J45" s="100">
        <v>5250095310</v>
      </c>
      <c r="K45" s="84">
        <v>503</v>
      </c>
      <c r="L45" s="94">
        <v>5</v>
      </c>
      <c r="M45" s="94">
        <v>3</v>
      </c>
      <c r="N45" s="96">
        <v>240</v>
      </c>
      <c r="O45" s="88"/>
      <c r="P45" s="89">
        <v>10000</v>
      </c>
      <c r="Q45" s="363"/>
      <c r="R45" s="363"/>
      <c r="S45" s="363"/>
      <c r="T45" s="363"/>
      <c r="U45" s="91">
        <v>0</v>
      </c>
      <c r="V45" s="91">
        <v>0</v>
      </c>
      <c r="W45" s="97">
        <v>1000</v>
      </c>
      <c r="X45" s="97">
        <v>1000</v>
      </c>
      <c r="Y45" s="97">
        <v>1000</v>
      </c>
    </row>
    <row r="46" spans="1:25" s="285" customFormat="1" ht="33.75" customHeight="1" x14ac:dyDescent="0.25">
      <c r="A46" s="281"/>
      <c r="B46" s="282"/>
      <c r="C46" s="286"/>
      <c r="D46" s="390" t="s">
        <v>279</v>
      </c>
      <c r="E46" s="390"/>
      <c r="F46" s="390"/>
      <c r="G46" s="390"/>
      <c r="H46" s="390"/>
      <c r="I46" s="390"/>
      <c r="J46" s="284">
        <v>5260000000</v>
      </c>
      <c r="K46" s="274">
        <v>801</v>
      </c>
      <c r="L46" s="275">
        <v>0</v>
      </c>
      <c r="M46" s="275">
        <v>0</v>
      </c>
      <c r="N46" s="276">
        <v>0</v>
      </c>
      <c r="O46" s="277"/>
      <c r="P46" s="278">
        <v>0</v>
      </c>
      <c r="Q46" s="388"/>
      <c r="R46" s="388"/>
      <c r="S46" s="388"/>
      <c r="T46" s="388"/>
      <c r="U46" s="279">
        <v>0</v>
      </c>
      <c r="V46" s="279">
        <v>0</v>
      </c>
      <c r="W46" s="287">
        <f t="shared" ref="W46:Y47" si="7">W47</f>
        <v>1540000</v>
      </c>
      <c r="X46" s="287">
        <f t="shared" si="7"/>
        <v>1540000</v>
      </c>
      <c r="Y46" s="287">
        <f t="shared" si="7"/>
        <v>1540000</v>
      </c>
    </row>
    <row r="47" spans="1:25" x14ac:dyDescent="0.25">
      <c r="A47" s="386" t="s">
        <v>184</v>
      </c>
      <c r="B47" s="386"/>
      <c r="C47" s="386"/>
      <c r="D47" s="386"/>
      <c r="E47" s="386"/>
      <c r="F47" s="386"/>
      <c r="G47" s="386"/>
      <c r="H47" s="386"/>
      <c r="I47" s="386"/>
      <c r="J47" s="95" t="s">
        <v>288</v>
      </c>
      <c r="K47" s="84">
        <v>800</v>
      </c>
      <c r="L47" s="94">
        <v>8</v>
      </c>
      <c r="M47" s="94">
        <v>0</v>
      </c>
      <c r="N47" s="96">
        <v>0</v>
      </c>
      <c r="O47" s="88"/>
      <c r="P47" s="89">
        <v>0</v>
      </c>
      <c r="Q47" s="363"/>
      <c r="R47" s="363"/>
      <c r="S47" s="363"/>
      <c r="T47" s="363"/>
      <c r="U47" s="91">
        <v>0</v>
      </c>
      <c r="V47" s="91">
        <v>0</v>
      </c>
      <c r="W47" s="97">
        <f t="shared" si="7"/>
        <v>1540000</v>
      </c>
      <c r="X47" s="97">
        <f t="shared" si="7"/>
        <v>1540000</v>
      </c>
      <c r="Y47" s="97">
        <f t="shared" si="7"/>
        <v>1540000</v>
      </c>
    </row>
    <row r="48" spans="1:25" x14ac:dyDescent="0.25">
      <c r="A48" s="260"/>
      <c r="B48" s="261"/>
      <c r="C48" s="369" t="s">
        <v>185</v>
      </c>
      <c r="D48" s="369"/>
      <c r="E48" s="369"/>
      <c r="F48" s="369"/>
      <c r="G48" s="369"/>
      <c r="H48" s="369"/>
      <c r="I48" s="369"/>
      <c r="J48" s="95" t="s">
        <v>288</v>
      </c>
      <c r="K48" s="84">
        <v>801</v>
      </c>
      <c r="L48" s="94">
        <v>8</v>
      </c>
      <c r="M48" s="94">
        <v>1</v>
      </c>
      <c r="N48" s="96">
        <v>0</v>
      </c>
      <c r="O48" s="88"/>
      <c r="P48" s="89">
        <v>0</v>
      </c>
      <c r="Q48" s="363"/>
      <c r="R48" s="363"/>
      <c r="S48" s="363"/>
      <c r="T48" s="363"/>
      <c r="U48" s="91">
        <v>0</v>
      </c>
      <c r="V48" s="91">
        <v>0</v>
      </c>
      <c r="W48" s="97">
        <f>W49+W52</f>
        <v>1540000</v>
      </c>
      <c r="X48" s="97">
        <f>X49+X52</f>
        <v>1540000</v>
      </c>
      <c r="Y48" s="97">
        <f>Y49+Y52</f>
        <v>1540000</v>
      </c>
    </row>
    <row r="49" spans="1:25" ht="33" customHeight="1" x14ac:dyDescent="0.25">
      <c r="A49" s="106"/>
      <c r="B49" s="102"/>
      <c r="C49" s="103"/>
      <c r="D49" s="104"/>
      <c r="E49" s="104"/>
      <c r="F49" s="369" t="s">
        <v>188</v>
      </c>
      <c r="G49" s="369"/>
      <c r="H49" s="369"/>
      <c r="I49" s="369"/>
      <c r="J49" s="100">
        <v>5260075080</v>
      </c>
      <c r="K49" s="84">
        <v>502</v>
      </c>
      <c r="L49" s="94">
        <v>8</v>
      </c>
      <c r="M49" s="94">
        <v>1</v>
      </c>
      <c r="N49" s="96">
        <v>0</v>
      </c>
      <c r="O49" s="88"/>
      <c r="P49" s="89">
        <v>10000</v>
      </c>
      <c r="Q49" s="363"/>
      <c r="R49" s="363"/>
      <c r="S49" s="363"/>
      <c r="T49" s="363"/>
      <c r="U49" s="91">
        <v>0</v>
      </c>
      <c r="V49" s="91">
        <v>0</v>
      </c>
      <c r="W49" s="258">
        <f>W50</f>
        <v>1539000</v>
      </c>
      <c r="X49" s="258">
        <f>X50</f>
        <v>1539000</v>
      </c>
      <c r="Y49" s="258">
        <f>Y50</f>
        <v>1539000</v>
      </c>
    </row>
    <row r="50" spans="1:25" ht="18" customHeight="1" x14ac:dyDescent="0.25">
      <c r="A50" s="106"/>
      <c r="B50" s="102"/>
      <c r="C50" s="103"/>
      <c r="D50" s="104"/>
      <c r="E50" s="104"/>
      <c r="F50" s="369" t="s">
        <v>162</v>
      </c>
      <c r="G50" s="369"/>
      <c r="H50" s="369"/>
      <c r="I50" s="369"/>
      <c r="J50" s="100">
        <v>5260075080</v>
      </c>
      <c r="K50" s="84">
        <v>502</v>
      </c>
      <c r="L50" s="94">
        <v>8</v>
      </c>
      <c r="M50" s="94">
        <v>1</v>
      </c>
      <c r="N50" s="96">
        <v>540</v>
      </c>
      <c r="O50" s="88"/>
      <c r="P50" s="89">
        <v>10000</v>
      </c>
      <c r="Q50" s="363"/>
      <c r="R50" s="363"/>
      <c r="S50" s="363"/>
      <c r="T50" s="363"/>
      <c r="U50" s="91">
        <v>0</v>
      </c>
      <c r="V50" s="91">
        <v>0</v>
      </c>
      <c r="W50" s="259">
        <v>1539000</v>
      </c>
      <c r="X50" s="259">
        <v>1539000</v>
      </c>
      <c r="Y50" s="259">
        <v>1539000</v>
      </c>
    </row>
    <row r="51" spans="1:25" ht="32.25" customHeight="1" x14ac:dyDescent="0.25">
      <c r="A51" s="106"/>
      <c r="B51" s="102"/>
      <c r="C51" s="103"/>
      <c r="D51" s="105"/>
      <c r="E51" s="105"/>
      <c r="F51" s="105"/>
      <c r="G51" s="105"/>
      <c r="H51" s="105"/>
      <c r="I51" s="105" t="s">
        <v>187</v>
      </c>
      <c r="J51" s="100">
        <v>5260095220</v>
      </c>
      <c r="K51" s="84"/>
      <c r="L51" s="94">
        <v>8</v>
      </c>
      <c r="M51" s="94">
        <v>1</v>
      </c>
      <c r="N51" s="96">
        <v>0</v>
      </c>
      <c r="O51" s="88"/>
      <c r="P51" s="89"/>
      <c r="Q51" s="91"/>
      <c r="R51" s="91"/>
      <c r="S51" s="91"/>
      <c r="T51" s="91"/>
      <c r="U51" s="91"/>
      <c r="V51" s="91"/>
      <c r="W51" s="259">
        <f>W52</f>
        <v>1000</v>
      </c>
      <c r="X51" s="259">
        <f>X52</f>
        <v>1000</v>
      </c>
      <c r="Y51" s="259">
        <f>Y52</f>
        <v>1000</v>
      </c>
    </row>
    <row r="52" spans="1:25" ht="29.25" customHeight="1" x14ac:dyDescent="0.25">
      <c r="A52" s="106"/>
      <c r="B52" s="102"/>
      <c r="C52" s="103"/>
      <c r="D52" s="105"/>
      <c r="E52" s="105"/>
      <c r="F52" s="373" t="s">
        <v>160</v>
      </c>
      <c r="G52" s="374"/>
      <c r="H52" s="374"/>
      <c r="I52" s="375"/>
      <c r="J52" s="100">
        <v>5260095220</v>
      </c>
      <c r="K52" s="84">
        <v>801</v>
      </c>
      <c r="L52" s="94">
        <v>8</v>
      </c>
      <c r="M52" s="94">
        <v>1</v>
      </c>
      <c r="N52" s="96">
        <v>240</v>
      </c>
      <c r="O52" s="88"/>
      <c r="P52" s="89">
        <v>10000</v>
      </c>
      <c r="Q52" s="376"/>
      <c r="R52" s="377"/>
      <c r="S52" s="377"/>
      <c r="T52" s="378"/>
      <c r="U52" s="91">
        <v>0</v>
      </c>
      <c r="V52" s="91">
        <v>0</v>
      </c>
      <c r="W52" s="259">
        <v>1000</v>
      </c>
      <c r="X52" s="259">
        <v>1000</v>
      </c>
      <c r="Y52" s="259">
        <v>1000</v>
      </c>
    </row>
    <row r="53" spans="1:25" ht="29.25" customHeight="1" x14ac:dyDescent="0.25">
      <c r="A53" s="294"/>
      <c r="B53" s="102"/>
      <c r="C53" s="295"/>
      <c r="D53" s="293"/>
      <c r="E53" s="293"/>
      <c r="F53" s="292"/>
      <c r="G53" s="353" t="s">
        <v>292</v>
      </c>
      <c r="H53" s="353"/>
      <c r="I53" s="354"/>
      <c r="J53" s="284">
        <v>5210000000</v>
      </c>
      <c r="K53" s="274">
        <v>503</v>
      </c>
      <c r="L53" s="275">
        <v>0</v>
      </c>
      <c r="M53" s="275">
        <v>0</v>
      </c>
      <c r="N53" s="276">
        <v>0</v>
      </c>
      <c r="O53" s="277"/>
      <c r="P53" s="278">
        <v>0</v>
      </c>
      <c r="Q53" s="388"/>
      <c r="R53" s="388"/>
      <c r="S53" s="388"/>
      <c r="T53" s="388"/>
      <c r="U53" s="296">
        <v>0</v>
      </c>
      <c r="V53" s="296">
        <v>0</v>
      </c>
      <c r="W53" s="280">
        <f>W54</f>
        <v>10000</v>
      </c>
      <c r="X53" s="280">
        <f>X54</f>
        <v>10000</v>
      </c>
      <c r="Y53" s="280">
        <f>Y54</f>
        <v>10000</v>
      </c>
    </row>
    <row r="54" spans="1:25" ht="29.25" customHeight="1" x14ac:dyDescent="0.25">
      <c r="A54" s="294"/>
      <c r="B54" s="102"/>
      <c r="C54" s="295"/>
      <c r="D54" s="293"/>
      <c r="E54" s="293"/>
      <c r="F54" s="292"/>
      <c r="G54" s="353" t="s">
        <v>293</v>
      </c>
      <c r="H54" s="353"/>
      <c r="I54" s="354"/>
      <c r="J54" s="95" t="s">
        <v>294</v>
      </c>
      <c r="K54" s="84">
        <v>500</v>
      </c>
      <c r="L54" s="94">
        <v>10</v>
      </c>
      <c r="M54" s="94">
        <v>0</v>
      </c>
      <c r="N54" s="96">
        <v>0</v>
      </c>
      <c r="O54" s="88"/>
      <c r="P54" s="89">
        <v>0</v>
      </c>
      <c r="Q54" s="363"/>
      <c r="R54" s="363"/>
      <c r="S54" s="363"/>
      <c r="T54" s="363"/>
      <c r="U54" s="291">
        <v>0</v>
      </c>
      <c r="V54" s="291">
        <v>0</v>
      </c>
      <c r="W54" s="97">
        <f t="shared" ref="W54:Y55" si="8">W55</f>
        <v>10000</v>
      </c>
      <c r="X54" s="97">
        <f t="shared" si="8"/>
        <v>10000</v>
      </c>
      <c r="Y54" s="97">
        <f t="shared" si="8"/>
        <v>10000</v>
      </c>
    </row>
    <row r="55" spans="1:25" ht="29.25" customHeight="1" x14ac:dyDescent="0.25">
      <c r="A55" s="294"/>
      <c r="B55" s="102"/>
      <c r="C55" s="295"/>
      <c r="D55" s="293"/>
      <c r="E55" s="293"/>
      <c r="F55" s="292"/>
      <c r="G55" s="353" t="s">
        <v>291</v>
      </c>
      <c r="H55" s="353"/>
      <c r="I55" s="354"/>
      <c r="J55" s="95" t="s">
        <v>294</v>
      </c>
      <c r="K55" s="84">
        <v>503</v>
      </c>
      <c r="L55" s="94">
        <v>10</v>
      </c>
      <c r="M55" s="94">
        <v>1</v>
      </c>
      <c r="N55" s="96">
        <v>0</v>
      </c>
      <c r="O55" s="88"/>
      <c r="P55" s="89">
        <v>0</v>
      </c>
      <c r="Q55" s="363"/>
      <c r="R55" s="363"/>
      <c r="S55" s="363"/>
      <c r="T55" s="363"/>
      <c r="U55" s="291">
        <v>0</v>
      </c>
      <c r="V55" s="291">
        <v>0</v>
      </c>
      <c r="W55" s="97">
        <f>W56</f>
        <v>10000</v>
      </c>
      <c r="X55" s="97">
        <f t="shared" si="8"/>
        <v>10000</v>
      </c>
      <c r="Y55" s="97">
        <f t="shared" si="8"/>
        <v>10000</v>
      </c>
    </row>
    <row r="56" spans="1:25" ht="29.25" customHeight="1" x14ac:dyDescent="0.25">
      <c r="A56" s="294"/>
      <c r="B56" s="102"/>
      <c r="C56" s="295"/>
      <c r="D56" s="293"/>
      <c r="E56" s="293"/>
      <c r="F56" s="292"/>
      <c r="G56" s="353" t="s">
        <v>290</v>
      </c>
      <c r="H56" s="353"/>
      <c r="I56" s="354"/>
      <c r="J56" s="100">
        <v>5250025050</v>
      </c>
      <c r="K56" s="84">
        <v>503</v>
      </c>
      <c r="L56" s="94">
        <v>10</v>
      </c>
      <c r="M56" s="94">
        <v>1</v>
      </c>
      <c r="N56" s="96">
        <v>300</v>
      </c>
      <c r="O56" s="88"/>
      <c r="P56" s="89">
        <v>0</v>
      </c>
      <c r="Q56" s="363"/>
      <c r="R56" s="363"/>
      <c r="S56" s="363"/>
      <c r="T56" s="363"/>
      <c r="U56" s="291">
        <v>0</v>
      </c>
      <c r="V56" s="291">
        <v>0</v>
      </c>
      <c r="W56" s="97">
        <f>W57</f>
        <v>10000</v>
      </c>
      <c r="X56" s="97">
        <f>X57</f>
        <v>10000</v>
      </c>
      <c r="Y56" s="97">
        <f>Y57</f>
        <v>10000</v>
      </c>
    </row>
    <row r="57" spans="1:25" ht="29.25" customHeight="1" x14ac:dyDescent="0.25">
      <c r="A57" s="294"/>
      <c r="B57" s="102"/>
      <c r="C57" s="295"/>
      <c r="D57" s="293"/>
      <c r="E57" s="293"/>
      <c r="F57" s="292"/>
      <c r="G57" s="353" t="s">
        <v>289</v>
      </c>
      <c r="H57" s="353"/>
      <c r="I57" s="354"/>
      <c r="J57" s="100">
        <v>5210025050</v>
      </c>
      <c r="K57" s="84"/>
      <c r="L57" s="94">
        <v>10</v>
      </c>
      <c r="M57" s="94">
        <v>1</v>
      </c>
      <c r="N57" s="96">
        <v>310</v>
      </c>
      <c r="O57" s="88"/>
      <c r="P57" s="89"/>
      <c r="Q57" s="291"/>
      <c r="R57" s="291"/>
      <c r="S57" s="291"/>
      <c r="T57" s="291"/>
      <c r="U57" s="291"/>
      <c r="V57" s="291"/>
      <c r="W57" s="97">
        <v>10000</v>
      </c>
      <c r="X57" s="97">
        <v>10000</v>
      </c>
      <c r="Y57" s="97">
        <v>10000</v>
      </c>
    </row>
    <row r="58" spans="1:25" ht="15" customHeight="1" x14ac:dyDescent="0.25">
      <c r="A58" s="107"/>
      <c r="B58" s="107"/>
      <c r="C58" s="107"/>
      <c r="D58" s="107"/>
      <c r="E58" s="107"/>
      <c r="F58" s="391" t="s">
        <v>189</v>
      </c>
      <c r="G58" s="392"/>
      <c r="H58" s="392"/>
      <c r="I58" s="393"/>
      <c r="J58" s="110"/>
      <c r="K58" s="109"/>
      <c r="L58" s="108"/>
      <c r="M58" s="108"/>
      <c r="N58" s="110"/>
      <c r="O58" s="109"/>
      <c r="P58" s="111">
        <v>10000</v>
      </c>
      <c r="Q58" s="90"/>
      <c r="R58" s="90"/>
      <c r="S58" s="90"/>
      <c r="T58" s="90"/>
      <c r="U58" s="90">
        <v>0</v>
      </c>
      <c r="V58" s="90">
        <v>0</v>
      </c>
      <c r="W58" s="130">
        <f>W9</f>
        <v>3451700</v>
      </c>
      <c r="X58" s="112">
        <f>X9</f>
        <v>3314800</v>
      </c>
      <c r="Y58" s="112">
        <f>Y9</f>
        <v>3327000</v>
      </c>
    </row>
  </sheetData>
  <mergeCells count="92">
    <mergeCell ref="Q53:T53"/>
    <mergeCell ref="Q54:T54"/>
    <mergeCell ref="Q55:T55"/>
    <mergeCell ref="Q56:T56"/>
    <mergeCell ref="G53:I53"/>
    <mergeCell ref="G54:I54"/>
    <mergeCell ref="G55:I55"/>
    <mergeCell ref="G56:I56"/>
    <mergeCell ref="F58:I58"/>
    <mergeCell ref="A10:I10"/>
    <mergeCell ref="Q10:T10"/>
    <mergeCell ref="C11:I11"/>
    <mergeCell ref="Q11:T11"/>
    <mergeCell ref="E12:I12"/>
    <mergeCell ref="Q12:T12"/>
    <mergeCell ref="E16:I16"/>
    <mergeCell ref="Q16:T16"/>
    <mergeCell ref="A17:I17"/>
    <mergeCell ref="G57:I57"/>
    <mergeCell ref="F52:I52"/>
    <mergeCell ref="Q52:T52"/>
    <mergeCell ref="F49:I49"/>
    <mergeCell ref="Q49:T49"/>
    <mergeCell ref="F50:I50"/>
    <mergeCell ref="Q50:T50"/>
    <mergeCell ref="A47:I47"/>
    <mergeCell ref="Q47:T47"/>
    <mergeCell ref="C48:I48"/>
    <mergeCell ref="Q48:T48"/>
    <mergeCell ref="E44:I44"/>
    <mergeCell ref="Q44:T44"/>
    <mergeCell ref="F45:I45"/>
    <mergeCell ref="Q45:T45"/>
    <mergeCell ref="D46:I46"/>
    <mergeCell ref="Q46:T46"/>
    <mergeCell ref="C43:I43"/>
    <mergeCell ref="Q43:T43"/>
    <mergeCell ref="A42:I42"/>
    <mergeCell ref="Q42:T42"/>
    <mergeCell ref="D41:I41"/>
    <mergeCell ref="Q41:T41"/>
    <mergeCell ref="E39:I39"/>
    <mergeCell ref="Q39:T39"/>
    <mergeCell ref="F40:I40"/>
    <mergeCell ref="Q40:T40"/>
    <mergeCell ref="C37:I37"/>
    <mergeCell ref="Q37:T37"/>
    <mergeCell ref="C38:I38"/>
    <mergeCell ref="Q38:T38"/>
    <mergeCell ref="E34:I34"/>
    <mergeCell ref="Q34:T34"/>
    <mergeCell ref="F35:I35"/>
    <mergeCell ref="Q35:T35"/>
    <mergeCell ref="D36:I36"/>
    <mergeCell ref="Q36:T36"/>
    <mergeCell ref="C33:I33"/>
    <mergeCell ref="Q33:T33"/>
    <mergeCell ref="F30:I30"/>
    <mergeCell ref="Q30:T30"/>
    <mergeCell ref="A32:I32"/>
    <mergeCell ref="Q32:T32"/>
    <mergeCell ref="D31:I31"/>
    <mergeCell ref="Q31:T31"/>
    <mergeCell ref="E28:I28"/>
    <mergeCell ref="Q28:T28"/>
    <mergeCell ref="E29:I29"/>
    <mergeCell ref="Q29:T29"/>
    <mergeCell ref="C27:I27"/>
    <mergeCell ref="Q27:T27"/>
    <mergeCell ref="F21:I21"/>
    <mergeCell ref="Q21:T21"/>
    <mergeCell ref="F24:I24"/>
    <mergeCell ref="Q24:T24"/>
    <mergeCell ref="A26:I26"/>
    <mergeCell ref="Q26:T26"/>
    <mergeCell ref="D25:I25"/>
    <mergeCell ref="Q25:T25"/>
    <mergeCell ref="F19:I19"/>
    <mergeCell ref="Q19:T19"/>
    <mergeCell ref="F15:I15"/>
    <mergeCell ref="Q15:T15"/>
    <mergeCell ref="C18:I18"/>
    <mergeCell ref="Q18:T18"/>
    <mergeCell ref="Q17:T17"/>
    <mergeCell ref="C14:I14"/>
    <mergeCell ref="Q14:T14"/>
    <mergeCell ref="A6:Y6"/>
    <mergeCell ref="A8:I8"/>
    <mergeCell ref="A9:I9"/>
    <mergeCell ref="Q9:T9"/>
    <mergeCell ref="A13:I13"/>
    <mergeCell ref="Q13:T13"/>
  </mergeCells>
  <pageMargins left="0.70866141732283472" right="0.52" top="0.41" bottom="0.33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Приложение 1</vt:lpstr>
      <vt:lpstr>Прил2</vt:lpstr>
      <vt:lpstr>Прил3</vt:lpstr>
      <vt:lpstr>Прил4</vt:lpstr>
      <vt:lpstr>Приложение 5 доходы</vt:lpstr>
      <vt:lpstr>Приложение 6</vt:lpstr>
      <vt:lpstr>Приложение 7</vt:lpstr>
      <vt:lpstr>Приложение 8</vt:lpstr>
      <vt:lpstr>Приложение 9</vt:lpstr>
      <vt:lpstr>Прил10</vt:lpstr>
      <vt:lpstr>Прил12</vt:lpstr>
      <vt:lpstr>Прил13</vt:lpstr>
      <vt:lpstr>Прил10!Заголовки_для_печати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2020-12-08T07:20:09Z</cp:lastPrinted>
  <dcterms:created xsi:type="dcterms:W3CDTF">2009-11-09T07:06:48Z</dcterms:created>
  <dcterms:modified xsi:type="dcterms:W3CDTF">2020-12-11T07:14:42Z</dcterms:modified>
</cp:coreProperties>
</file>