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  <sheet name="Приложение 6" sheetId="8" r:id="rId6"/>
  </sheets>
  <calcPr calcId="125725"/>
</workbook>
</file>

<file path=xl/calcChain.xml><?xml version="1.0" encoding="utf-8"?>
<calcChain xmlns="http://schemas.openxmlformats.org/spreadsheetml/2006/main">
  <c r="P23" i="4"/>
  <c r="Q23"/>
  <c r="O30"/>
  <c r="O29" s="1"/>
  <c r="G14" i="3" s="1"/>
  <c r="O28" i="4"/>
  <c r="O70"/>
  <c r="O69"/>
  <c r="O66"/>
  <c r="O65" s="1"/>
  <c r="P66"/>
  <c r="P65" s="1"/>
  <c r="P64" s="1"/>
  <c r="P63" s="1"/>
  <c r="P62" s="1"/>
  <c r="P61" s="1"/>
  <c r="H25" i="3" s="1"/>
  <c r="H24" s="1"/>
  <c r="Q66" i="4"/>
  <c r="Q65" s="1"/>
  <c r="O23"/>
  <c r="O22"/>
  <c r="W10" i="8"/>
  <c r="Y10"/>
  <c r="X10"/>
  <c r="X11"/>
  <c r="Y11"/>
  <c r="W11"/>
  <c r="W16"/>
  <c r="X67"/>
  <c r="Y67"/>
  <c r="W67"/>
  <c r="X56"/>
  <c r="Y56"/>
  <c r="W56"/>
  <c r="D13" i="2"/>
  <c r="E13"/>
  <c r="C13"/>
  <c r="D19"/>
  <c r="E19"/>
  <c r="C19"/>
  <c r="D43"/>
  <c r="E43"/>
  <c r="C43"/>
  <c r="Y82" i="5"/>
  <c r="Z82"/>
  <c r="X82"/>
  <c r="X81"/>
  <c r="X80"/>
  <c r="X79"/>
  <c r="X78"/>
  <c r="X77"/>
  <c r="X42"/>
  <c r="X41"/>
  <c r="X28" i="8"/>
  <c r="Y28"/>
  <c r="W28"/>
  <c r="X22"/>
  <c r="Y22"/>
  <c r="W22"/>
  <c r="X18"/>
  <c r="X17"/>
  <c r="X16"/>
  <c r="Y18"/>
  <c r="Y17"/>
  <c r="Y16"/>
  <c r="W18"/>
  <c r="W17"/>
  <c r="Y23" i="5"/>
  <c r="Y22"/>
  <c r="Y21"/>
  <c r="Y19"/>
  <c r="Z23"/>
  <c r="Q20" i="4"/>
  <c r="Q19" s="1"/>
  <c r="Q18" s="1"/>
  <c r="Q17" s="1"/>
  <c r="Q16" s="1"/>
  <c r="I12" i="3" s="1"/>
  <c r="X23" i="5"/>
  <c r="O20" i="4"/>
  <c r="O19" s="1"/>
  <c r="O18" s="1"/>
  <c r="O17" s="1"/>
  <c r="O16" s="1"/>
  <c r="G12" i="3" s="1"/>
  <c r="Y98" i="5"/>
  <c r="Y99"/>
  <c r="Z99"/>
  <c r="Z98"/>
  <c r="Z92"/>
  <c r="X99"/>
  <c r="X98"/>
  <c r="X92"/>
  <c r="P60" i="4"/>
  <c r="P59"/>
  <c r="P58"/>
  <c r="P57" s="1"/>
  <c r="P56" s="1"/>
  <c r="P55" s="1"/>
  <c r="H23" i="3" s="1"/>
  <c r="H22" s="1"/>
  <c r="Q60" i="4"/>
  <c r="Q59"/>
  <c r="Q58"/>
  <c r="Q57"/>
  <c r="Q56" s="1"/>
  <c r="Q55" s="1"/>
  <c r="I23" i="3" s="1"/>
  <c r="I22" s="1"/>
  <c r="Z85" i="5"/>
  <c r="Y86"/>
  <c r="Y85"/>
  <c r="Z86"/>
  <c r="X86"/>
  <c r="X85"/>
  <c r="Y44"/>
  <c r="Y43"/>
  <c r="Y42"/>
  <c r="Y41"/>
  <c r="Y10"/>
  <c r="Z44"/>
  <c r="Z43"/>
  <c r="Z42"/>
  <c r="Z41"/>
  <c r="Z10"/>
  <c r="X44"/>
  <c r="X43"/>
  <c r="Y33"/>
  <c r="Y32"/>
  <c r="Z33"/>
  <c r="Z32"/>
  <c r="X33"/>
  <c r="X32"/>
  <c r="Y30"/>
  <c r="Z30"/>
  <c r="X30"/>
  <c r="X27"/>
  <c r="O21" i="4"/>
  <c r="X39" i="5"/>
  <c r="X38"/>
  <c r="X37"/>
  <c r="X36"/>
  <c r="X51"/>
  <c r="O36" i="4"/>
  <c r="X54" i="5"/>
  <c r="X63" i="8"/>
  <c r="Y63"/>
  <c r="W63"/>
  <c r="X65"/>
  <c r="X61"/>
  <c r="X60"/>
  <c r="X59"/>
  <c r="X58"/>
  <c r="Y65"/>
  <c r="Y61"/>
  <c r="W65"/>
  <c r="W61"/>
  <c r="W60"/>
  <c r="X49"/>
  <c r="X48"/>
  <c r="X47"/>
  <c r="X46"/>
  <c r="Y49"/>
  <c r="Y48"/>
  <c r="Y47"/>
  <c r="Y46"/>
  <c r="W49"/>
  <c r="W48"/>
  <c r="W47"/>
  <c r="W46"/>
  <c r="X75" i="5"/>
  <c r="X74"/>
  <c r="X73"/>
  <c r="X72"/>
  <c r="X71"/>
  <c r="Y75"/>
  <c r="Y74"/>
  <c r="Y73"/>
  <c r="Y72"/>
  <c r="Y71"/>
  <c r="Z75"/>
  <c r="Z74"/>
  <c r="Z73"/>
  <c r="Z72"/>
  <c r="Z71"/>
  <c r="Y92"/>
  <c r="P69" i="4"/>
  <c r="Q69"/>
  <c r="P53"/>
  <c r="P52"/>
  <c r="P51"/>
  <c r="P50"/>
  <c r="Q53"/>
  <c r="Q52"/>
  <c r="Q51"/>
  <c r="Q50"/>
  <c r="O53"/>
  <c r="O52"/>
  <c r="O51"/>
  <c r="O50"/>
  <c r="D49" i="2"/>
  <c r="D48"/>
  <c r="E49"/>
  <c r="E48"/>
  <c r="D39"/>
  <c r="D38"/>
  <c r="D37"/>
  <c r="E39"/>
  <c r="E38"/>
  <c r="E37"/>
  <c r="E55"/>
  <c r="E54"/>
  <c r="D55"/>
  <c r="D54"/>
  <c r="C55"/>
  <c r="C54"/>
  <c r="E52"/>
  <c r="E51"/>
  <c r="D52"/>
  <c r="D51"/>
  <c r="C52"/>
  <c r="C51"/>
  <c r="C49"/>
  <c r="C48"/>
  <c r="C47"/>
  <c r="C46"/>
  <c r="E46"/>
  <c r="D46"/>
  <c r="E44"/>
  <c r="D44"/>
  <c r="C44"/>
  <c r="C40"/>
  <c r="C39"/>
  <c r="C38"/>
  <c r="C37"/>
  <c r="E35"/>
  <c r="D35"/>
  <c r="C35"/>
  <c r="E34"/>
  <c r="D34"/>
  <c r="C34"/>
  <c r="E32"/>
  <c r="E31"/>
  <c r="E30"/>
  <c r="D32"/>
  <c r="D31"/>
  <c r="C32"/>
  <c r="C31"/>
  <c r="C30"/>
  <c r="E28"/>
  <c r="E27"/>
  <c r="D28"/>
  <c r="D27"/>
  <c r="C28"/>
  <c r="C27"/>
  <c r="E24"/>
  <c r="D24"/>
  <c r="C24"/>
  <c r="E22"/>
  <c r="D22"/>
  <c r="C22"/>
  <c r="E18"/>
  <c r="E20"/>
  <c r="D20"/>
  <c r="D18"/>
  <c r="C20"/>
  <c r="E16"/>
  <c r="D16"/>
  <c r="C16"/>
  <c r="E14"/>
  <c r="D14"/>
  <c r="C14"/>
  <c r="D12"/>
  <c r="I26" i="3"/>
  <c r="G26"/>
  <c r="H26"/>
  <c r="Z106" i="5"/>
  <c r="Z105"/>
  <c r="Z104"/>
  <c r="Z103"/>
  <c r="Y106"/>
  <c r="Y105"/>
  <c r="Y104"/>
  <c r="Y103"/>
  <c r="X106"/>
  <c r="X105"/>
  <c r="X104"/>
  <c r="X103"/>
  <c r="X33" i="8"/>
  <c r="X32"/>
  <c r="X31"/>
  <c r="X30"/>
  <c r="Y33"/>
  <c r="Y32"/>
  <c r="Y31"/>
  <c r="Y30"/>
  <c r="W33"/>
  <c r="W32"/>
  <c r="W31"/>
  <c r="W30"/>
  <c r="Y25"/>
  <c r="Y24"/>
  <c r="X25"/>
  <c r="X24"/>
  <c r="W25"/>
  <c r="W24"/>
  <c r="X14"/>
  <c r="X13"/>
  <c r="X12"/>
  <c r="Y14"/>
  <c r="Y13"/>
  <c r="Y12"/>
  <c r="W14"/>
  <c r="W13"/>
  <c r="W12"/>
  <c r="Y54"/>
  <c r="Y53"/>
  <c r="X54"/>
  <c r="X53"/>
  <c r="X52"/>
  <c r="W54"/>
  <c r="W53"/>
  <c r="W52"/>
  <c r="W51"/>
  <c r="Y44"/>
  <c r="Y43"/>
  <c r="X44"/>
  <c r="X43"/>
  <c r="X42"/>
  <c r="X41"/>
  <c r="W44"/>
  <c r="W43"/>
  <c r="W42"/>
  <c r="W41"/>
  <c r="Y39"/>
  <c r="Y38"/>
  <c r="Y37"/>
  <c r="Y36"/>
  <c r="X39"/>
  <c r="X38"/>
  <c r="X37"/>
  <c r="X36"/>
  <c r="W39"/>
  <c r="W38"/>
  <c r="W37"/>
  <c r="W36"/>
  <c r="Q22" i="4"/>
  <c r="P22"/>
  <c r="X95" i="5"/>
  <c r="O68" i="4"/>
  <c r="O67" s="1"/>
  <c r="O64" s="1"/>
  <c r="O63" s="1"/>
  <c r="O62" s="1"/>
  <c r="O61" s="1"/>
  <c r="G25" i="3" s="1"/>
  <c r="G24" s="1"/>
  <c r="Y95" i="5"/>
  <c r="Y94"/>
  <c r="Y91"/>
  <c r="Y90"/>
  <c r="Y89"/>
  <c r="Y88"/>
  <c r="Z95"/>
  <c r="Q68" i="4"/>
  <c r="Q67" s="1"/>
  <c r="Q64" s="1"/>
  <c r="Q63" s="1"/>
  <c r="Q62" s="1"/>
  <c r="Q61" s="1"/>
  <c r="I25" i="3" s="1"/>
  <c r="I24" s="1"/>
  <c r="O59" i="4"/>
  <c r="O58"/>
  <c r="O57"/>
  <c r="O56"/>
  <c r="O55"/>
  <c r="Z68" i="5"/>
  <c r="Q49" i="4"/>
  <c r="Q48" s="1"/>
  <c r="Q47" s="1"/>
  <c r="Q46" s="1"/>
  <c r="Q45" s="1"/>
  <c r="Q44" s="1"/>
  <c r="I20" i="3" s="1"/>
  <c r="I19" s="1"/>
  <c r="Y68" i="5"/>
  <c r="P49" i="4"/>
  <c r="P48" s="1"/>
  <c r="P47" s="1"/>
  <c r="P46" s="1"/>
  <c r="P45" s="1"/>
  <c r="P44" s="1"/>
  <c r="H20" i="3" s="1"/>
  <c r="H19" s="1"/>
  <c r="X68" i="5"/>
  <c r="O49" i="4"/>
  <c r="O48"/>
  <c r="O47" s="1"/>
  <c r="O46" s="1"/>
  <c r="O45" s="1"/>
  <c r="O44" s="1"/>
  <c r="G20" i="3" s="1"/>
  <c r="G19" s="1"/>
  <c r="Z61" i="5"/>
  <c r="Q43" i="4"/>
  <c r="Q42" s="1"/>
  <c r="Q41" s="1"/>
  <c r="Q40" s="1"/>
  <c r="Q39" s="1"/>
  <c r="Q38" s="1"/>
  <c r="I18" i="3" s="1"/>
  <c r="I17" s="1"/>
  <c r="Y61" i="5"/>
  <c r="P43" i="4"/>
  <c r="P42"/>
  <c r="P41" s="1"/>
  <c r="P40" s="1"/>
  <c r="P39" s="1"/>
  <c r="P38" s="1"/>
  <c r="H18" i="3" s="1"/>
  <c r="H17" s="1"/>
  <c r="X61" i="5"/>
  <c r="X60"/>
  <c r="X59"/>
  <c r="X58"/>
  <c r="X57"/>
  <c r="X56"/>
  <c r="Z54"/>
  <c r="Q37" i="4"/>
  <c r="Y54" i="5"/>
  <c r="P37" i="4"/>
  <c r="O37"/>
  <c r="Z51" i="5"/>
  <c r="Y51"/>
  <c r="P36" i="4"/>
  <c r="P35" s="1"/>
  <c r="P34" s="1"/>
  <c r="P33" s="1"/>
  <c r="P32" s="1"/>
  <c r="P31" s="1"/>
  <c r="H16" i="3" s="1"/>
  <c r="H15" s="1"/>
  <c r="Z39" i="5"/>
  <c r="Z38"/>
  <c r="Z37"/>
  <c r="Z36"/>
  <c r="Y39"/>
  <c r="P28" i="4"/>
  <c r="P27" s="1"/>
  <c r="P26" s="1"/>
  <c r="P25" s="1"/>
  <c r="P24" s="1"/>
  <c r="H13" i="3" s="1"/>
  <c r="Z27" i="5"/>
  <c r="Q21" i="4"/>
  <c r="Y27" i="5"/>
  <c r="P21" i="4"/>
  <c r="P20"/>
  <c r="P19" s="1"/>
  <c r="P18" s="1"/>
  <c r="Z16" i="5"/>
  <c r="Z15"/>
  <c r="Z14"/>
  <c r="Z13"/>
  <c r="Z12"/>
  <c r="Y16"/>
  <c r="P15" i="4"/>
  <c r="P14"/>
  <c r="P13"/>
  <c r="P12"/>
  <c r="P11"/>
  <c r="H11" i="3"/>
  <c r="X16" i="5"/>
  <c r="O15" i="4"/>
  <c r="O14" s="1"/>
  <c r="O13" s="1"/>
  <c r="G23" i="3"/>
  <c r="G22"/>
  <c r="P68" i="4"/>
  <c r="P67"/>
  <c r="Y60" i="5"/>
  <c r="Y59"/>
  <c r="Y58"/>
  <c r="Y57"/>
  <c r="Y56"/>
  <c r="Z50"/>
  <c r="Z49"/>
  <c r="Z48"/>
  <c r="Z47"/>
  <c r="Z46"/>
  <c r="Q36" i="4"/>
  <c r="Y15" i="5"/>
  <c r="Y14"/>
  <c r="Y13"/>
  <c r="Y12"/>
  <c r="Z67"/>
  <c r="Z66"/>
  <c r="Z65"/>
  <c r="Z64"/>
  <c r="Z63"/>
  <c r="Z60"/>
  <c r="Z59"/>
  <c r="Z58"/>
  <c r="Z57"/>
  <c r="Z56"/>
  <c r="O27" i="4"/>
  <c r="O26" s="1"/>
  <c r="O25" s="1"/>
  <c r="O24" s="1"/>
  <c r="G13" i="3" s="1"/>
  <c r="Y50" i="5"/>
  <c r="Y49"/>
  <c r="Y48"/>
  <c r="Y47"/>
  <c r="Y46"/>
  <c r="Y67"/>
  <c r="Y66"/>
  <c r="Y65"/>
  <c r="Y64"/>
  <c r="Y63"/>
  <c r="Q30" i="4"/>
  <c r="Q29"/>
  <c r="P30"/>
  <c r="P29"/>
  <c r="Y60" i="8"/>
  <c r="Y59"/>
  <c r="Y58"/>
  <c r="W59"/>
  <c r="W58"/>
  <c r="Y52"/>
  <c r="Y51"/>
  <c r="X51"/>
  <c r="Y42"/>
  <c r="Y41"/>
  <c r="X9"/>
  <c r="X69"/>
  <c r="C12" i="2"/>
  <c r="C18"/>
  <c r="E12"/>
  <c r="C26"/>
  <c r="D30"/>
  <c r="D26"/>
  <c r="D11"/>
  <c r="C42"/>
  <c r="C41"/>
  <c r="E42"/>
  <c r="E41"/>
  <c r="D42"/>
  <c r="D41"/>
  <c r="E26"/>
  <c r="E11"/>
  <c r="Z81" i="5"/>
  <c r="Z80"/>
  <c r="Z79"/>
  <c r="Z78"/>
  <c r="Z77"/>
  <c r="O35" i="4"/>
  <c r="O34" s="1"/>
  <c r="O33" s="1"/>
  <c r="O32" s="1"/>
  <c r="O31" s="1"/>
  <c r="G16" i="3" s="1"/>
  <c r="G15" s="1"/>
  <c r="Y102" i="5"/>
  <c r="Y101"/>
  <c r="P76" i="4"/>
  <c r="P75"/>
  <c r="P74" s="1"/>
  <c r="P73" s="1"/>
  <c r="P72" s="1"/>
  <c r="P71" s="1"/>
  <c r="O76"/>
  <c r="O75"/>
  <c r="O74" s="1"/>
  <c r="O73" s="1"/>
  <c r="O72" s="1"/>
  <c r="O71" s="1"/>
  <c r="X102" i="5"/>
  <c r="X101"/>
  <c r="Q35" i="4"/>
  <c r="Q34"/>
  <c r="Q33" s="1"/>
  <c r="Q32" s="1"/>
  <c r="Q31" s="1"/>
  <c r="I16" i="3" s="1"/>
  <c r="I15" s="1"/>
  <c r="Q76" i="4"/>
  <c r="Q75" s="1"/>
  <c r="Q74" s="1"/>
  <c r="Q73" s="1"/>
  <c r="Q72" s="1"/>
  <c r="Q71" s="1"/>
  <c r="Z102" i="5"/>
  <c r="Z101"/>
  <c r="Y81"/>
  <c r="Y80"/>
  <c r="Y79"/>
  <c r="Y78"/>
  <c r="Y77"/>
  <c r="Y38"/>
  <c r="Y37"/>
  <c r="Y36"/>
  <c r="Y11"/>
  <c r="X15"/>
  <c r="X14"/>
  <c r="X13"/>
  <c r="X12"/>
  <c r="O43" i="4"/>
  <c r="O42"/>
  <c r="O41" s="1"/>
  <c r="O40" s="1"/>
  <c r="O39" s="1"/>
  <c r="O38" s="1"/>
  <c r="G18" i="3" s="1"/>
  <c r="G17" s="1"/>
  <c r="X67" i="5"/>
  <c r="X66"/>
  <c r="X65"/>
  <c r="X64"/>
  <c r="X63"/>
  <c r="X22"/>
  <c r="X21"/>
  <c r="X94"/>
  <c r="X91"/>
  <c r="X90"/>
  <c r="X89"/>
  <c r="X88"/>
  <c r="Q15" i="4"/>
  <c r="Q14"/>
  <c r="Q13" s="1"/>
  <c r="Q28"/>
  <c r="Q27"/>
  <c r="Q26" s="1"/>
  <c r="Q25" s="1"/>
  <c r="Q24" s="1"/>
  <c r="I13" i="3" s="1"/>
  <c r="X50" i="5"/>
  <c r="X49"/>
  <c r="X48"/>
  <c r="X47"/>
  <c r="X46"/>
  <c r="Z94"/>
  <c r="Z91"/>
  <c r="Z90"/>
  <c r="Z89"/>
  <c r="Z88"/>
  <c r="X19"/>
  <c r="X11"/>
  <c r="Y20"/>
  <c r="Z22"/>
  <c r="Z21"/>
  <c r="Z19"/>
  <c r="I14" i="3"/>
  <c r="H14"/>
  <c r="W9" i="8"/>
  <c r="W69"/>
  <c r="Y9"/>
  <c r="Y69"/>
  <c r="C11" i="2"/>
  <c r="C10"/>
  <c r="C22" i="1"/>
  <c r="C21" s="1"/>
  <c r="C20" s="1"/>
  <c r="C19" s="1"/>
  <c r="E10" i="2"/>
  <c r="E22" i="1"/>
  <c r="E21"/>
  <c r="E20" s="1"/>
  <c r="E19" s="1"/>
  <c r="D10" i="2"/>
  <c r="D22" i="1"/>
  <c r="D21" s="1"/>
  <c r="D20" s="1"/>
  <c r="D19" s="1"/>
  <c r="X20" i="5"/>
  <c r="X10"/>
  <c r="X108"/>
  <c r="Z11"/>
  <c r="Z20"/>
  <c r="D26" i="1"/>
  <c r="D25" s="1"/>
  <c r="D24" s="1"/>
  <c r="D23" s="1"/>
  <c r="Y108" i="5"/>
  <c r="C26" i="1"/>
  <c r="C25"/>
  <c r="C24" s="1"/>
  <c r="C23" s="1"/>
  <c r="E26"/>
  <c r="E25"/>
  <c r="E24" s="1"/>
  <c r="E23" s="1"/>
  <c r="Z108" i="5"/>
  <c r="O12" i="4" l="1"/>
  <c r="O11" s="1"/>
  <c r="G11" i="3" s="1"/>
  <c r="G10" s="1"/>
  <c r="G28" s="1"/>
  <c r="O10" i="4"/>
  <c r="O77" s="1"/>
  <c r="P10"/>
  <c r="P77" s="1"/>
  <c r="P17"/>
  <c r="P16" s="1"/>
  <c r="H12" i="3" s="1"/>
  <c r="H10" s="1"/>
  <c r="H28" s="1"/>
  <c r="Q12" i="4"/>
  <c r="Q11" s="1"/>
  <c r="I11" i="3" s="1"/>
  <c r="I10" s="1"/>
  <c r="I28" s="1"/>
  <c r="Q10" i="4"/>
  <c r="Q77" s="1"/>
  <c r="C18" i="1"/>
  <c r="C17" s="1"/>
  <c r="D18"/>
  <c r="D17" s="1"/>
  <c r="E18"/>
  <c r="E17" s="1"/>
</calcChain>
</file>

<file path=xl/sharedStrings.xml><?xml version="1.0" encoding="utf-8"?>
<sst xmlns="http://schemas.openxmlformats.org/spreadsheetml/2006/main" count="518" uniqueCount="258">
  <si>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</si>
  <si>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</si>
  <si>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</si>
  <si>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</si>
  <si>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</si>
  <si>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</si>
  <si>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</si>
  <si>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</si>
  <si>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</si>
  <si>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</si>
  <si>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</si>
  <si>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</si>
  <si>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</si>
  <si>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</si>
  <si>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</si>
  <si>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</si>
  <si>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</si>
  <si>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</si>
  <si>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</si>
  <si>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</si>
  <si>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</si>
  <si>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</si>
  <si>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</si>
  <si>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</si>
  <si>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</si>
  <si>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</si>
  <si>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</si>
  <si>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</si>
  <si>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</si>
  <si>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</si>
  <si>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</si>
  <si>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</si>
  <si>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</si>
  <si>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</si>
  <si>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</si>
  <si>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</si>
  <si>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</si>
  <si>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</si>
  <si>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</si>
  <si>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</si>
  <si>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</si>
  <si>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</si>
  <si>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</si>
  <si>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</si>
  <si>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</si>
  <si>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</si>
  <si>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</si>
  <si>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</si>
  <si>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</si>
  <si>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</si>
  <si>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</si>
  <si>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</si>
  <si>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</si>
  <si>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</si>
  <si>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</si>
  <si>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</si>
  <si>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</si>
  <si>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</si>
  <si>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</si>
  <si>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</si>
  <si>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</si>
  <si>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</si>
  <si>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</si>
  <si>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</si>
  <si>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</si>
  <si>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</si>
  <si>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</si>
  <si>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</si>
  <si>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</si>
  <si>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</si>
  <si>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</si>
  <si>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</si>
  <si>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</si>
  <si>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</si>
  <si>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</si>
  <si>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</si>
  <si>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</si>
  <si>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</si>
  <si>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</si>
  <si>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</si>
  <si>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</si>
  <si>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</si>
  <si>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</si>
  <si>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</si>
  <si>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</si>
  <si>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</si>
  <si>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</si>
  <si>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</si>
  <si>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</si>
  <si>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</si>
  <si>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</si>
  <si>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</si>
  <si>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</si>
  <si>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</si>
  <si>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</si>
  <si>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</si>
  <si>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</si>
  <si>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</si>
  <si>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</si>
  <si>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</si>
  <si>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</si>
  <si>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</si>
  <si>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</si>
  <si>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</si>
  <si>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</si>
  <si>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</si>
  <si>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</si>
  <si>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</si>
  <si>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</si>
  <si>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</si>
  <si>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</si>
  <si>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</si>
  <si>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</si>
  <si>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</si>
  <si>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</si>
  <si>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</si>
  <si>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</si>
  <si>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</si>
  <si>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</si>
  <si>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</si>
  <si>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</si>
  <si>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</si>
  <si>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</si>
  <si>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</si>
  <si>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</si>
  <si>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</si>
  <si>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</si>
  <si>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</si>
  <si>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</si>
  <si>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</si>
  <si>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</si>
  <si>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</si>
  <si>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</si>
  <si>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</si>
  <si>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</si>
  <si>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</si>
  <si>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</si>
  <si>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</si>
  <si>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</si>
  <si>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</si>
  <si>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</si>
  <si>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</si>
  <si>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</si>
  <si>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</si>
  <si>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</si>
  <si>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</si>
  <si>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</si>
  <si>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</si>
  <si>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</si>
  <si>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</si>
  <si>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</si>
  <si>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</si>
  <si>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</si>
  <si>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</si>
  <si>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</si>
  <si>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</si>
  <si>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</si>
  <si>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</si>
  <si>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</si>
  <si>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</si>
  <si>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</si>
  <si>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Условно утвержденные расходы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</si>
  <si>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</si>
  <si>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</si>
  <si>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</si>
  <si>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</si>
  <si>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Подпрограмма "Благоустройство на территории муниципального образования Бурунчинский сельсовет"</t>
  </si>
  <si>
    <t>Подпрограмма "Развитие культуры на территории муниципального образования Бурунчинский сельсовет"</t>
  </si>
  <si>
    <t>5200000000</t>
  </si>
  <si>
    <t>5210010010</t>
  </si>
  <si>
    <t>5210010020</t>
  </si>
  <si>
    <t>Публичные нормативные социальные выплаты гражданам</t>
  </si>
  <si>
    <t>Предоставление пенсии за выслугу лет муниципальным служащим</t>
  </si>
  <si>
    <t>Социальная политика</t>
  </si>
  <si>
    <t>5210000000</t>
  </si>
  <si>
    <t>Администрация Бурунчинского сельсовета</t>
  </si>
  <si>
    <t>Иные пенсии , социальные доплаты к пенсиям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</si>
  <si>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</si>
  <si>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</si>
  <si>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</si>
  <si>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</si>
  <si>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121 20235118100000150</t>
  </si>
  <si>
    <t>121 20216001100000150</t>
  </si>
  <si>
    <t>Поступление доходов в местный бюджет по кодам видов доходов, подвидов доходов на 2022 год и на плановый период 2023, 2024 годов</t>
  </si>
  <si>
    <t>2024 год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</si>
  <si>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</si>
  <si>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</si>
  <si>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Распределение бюджетных ассигнований местного бюджета на 2022 год  и на плановый период 2023 и 2024 года по разделам, подразделам расходов классификации расходов бюджета</t>
  </si>
  <si>
    <t>ВЕДОМСТВЕННАЯ СТРУКТУРА РАСХОДОВ МЕСТНОГО БЮДЖЕТА НА 2022 ГОД И ПЛАНОВЫЙ ПЕРИОД 2023, 2024 ГОДОВ</t>
  </si>
  <si>
    <t>Прочие межбюджетные трансферты, передаваемые бюджетам</t>
  </si>
  <si>
    <t>000 20240000000000150</t>
  </si>
  <si>
    <t>000 20249999000000150</t>
  </si>
  <si>
    <t>121 20249999100000150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</si>
  <si>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</si>
  <si>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</si>
  <si>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</si>
  <si>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121 20215001100000150</t>
  </si>
  <si>
    <t>Прочие субсидии бюджетам сельских поселений</t>
  </si>
  <si>
    <t>121 20229999100000150</t>
  </si>
  <si>
    <t>Прочие субсидии</t>
  </si>
  <si>
    <t>000 20229999000000150</t>
  </si>
  <si>
    <t>Субсидии бюджетам бюджетной системы Российской Федерации (межбюджетные субсидии)</t>
  </si>
  <si>
    <t>000 20220000000000150</t>
  </si>
  <si>
    <t>Подпрограмма «Развитие системы градорегулирования в муниципальном образовании Бурунчинский сельсовет Саракташского района Оренбургской области»</t>
  </si>
  <si>
    <t xml:space="preserve"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 </t>
  </si>
  <si>
    <t>52800S1510</t>
  </si>
  <si>
    <t>Приложение № 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</si>
  <si>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</si>
  <si>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</si>
  <si>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</si>
  <si>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</si>
  <si>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</si>
  <si>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</si>
  <si>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</si>
  <si>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</si>
  <si>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</si>
  <si>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</si>
  <si>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</si>
  <si>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</si>
  <si>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Приложение № 3</t>
  </si>
  <si>
    <t>Приложение 4</t>
  </si>
  <si>
    <t>Приложение 5</t>
  </si>
  <si>
    <t>Приложение 6</t>
  </si>
  <si>
    <t>Другие вопросы в области национальной экономики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</si>
  <si>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2018-2024 годы"</t>
  </si>
  <si>
    <t>РАСПРЕДЕЛЕНИЕ БЮДЖЕТНЫХ АССИГНОВАНИЙ МЕСТНОГО БЮДЖЕТА ПО ЦЕЛЕВЫМ СТАТЬЯМ, 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ГОДА</t>
  </si>
  <si>
    <t>Распределение бюджетных ассигнований местного бюджета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</si>
  <si>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Подпрограмма "Осуществление деятельности аппарата управления"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</si>
  <si>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</si>
  <si>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</si>
  <si>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Подпрограмма "Развитие системы градорегулирования в муниципальном образовании Бурунчинский сельсовет"</t>
  </si>
  <si>
    <t>Повышение заработной платы работников муниципальных учреждений культуры</t>
  </si>
  <si>
    <t>5280000000</t>
  </si>
  <si>
    <t>5220051180</t>
  </si>
  <si>
    <t>5230095020</t>
  </si>
  <si>
    <t>5240095280</t>
  </si>
  <si>
    <t>5250095310</t>
  </si>
  <si>
    <t>КУЛЬТУРА</t>
  </si>
  <si>
    <t>5260075080</t>
  </si>
  <si>
    <t>Реализация инициативных проектов (благоустройство мест захоронения)</t>
  </si>
  <si>
    <t>525П5S140В</t>
  </si>
  <si>
    <t>от  30.06.2022 года № 73</t>
  </si>
  <si>
    <t>от 30.06.2022 года № 73</t>
  </si>
  <si>
    <t>от  30.06. 2022 года № 73</t>
  </si>
  <si>
    <t>от 30.06.2022 года  № 73</t>
  </si>
  <si>
    <t>Иные выплаты персоналу государственных (муниципальных) органов, за исключением фонда оплаты труда</t>
  </si>
  <si>
    <t>Достижение показателей по оплате труда</t>
  </si>
  <si>
    <t>Уплата иных платежей</t>
  </si>
  <si>
    <t>Закупка товаров, работ, услуг в целях капитального ремонта государственного (муниципального) имущества</t>
  </si>
  <si>
    <t>Уплата налогов, сборов и иных платежей</t>
  </si>
  <si>
    <t>Членские взносы в Совет (ассоциацию) муниципальных образований</t>
  </si>
  <si>
    <t xml:space="preserve">Межбюджетные трансферты  </t>
  </si>
  <si>
    <t>Межбюджетные трансферты</t>
  </si>
  <si>
    <t>Другие общегосударственные вопросы</t>
  </si>
  <si>
    <t>Непрограммное направление расходов (непрограммные мероприятия)</t>
  </si>
  <si>
    <t>12111715030100000150</t>
  </si>
  <si>
    <t>12111715030100012150</t>
  </si>
  <si>
    <t>Повышение заработной платы работников муниципальных учреждений культуры</t>
  </si>
</sst>
</file>

<file path=xl/styles.xml><?xml version="1.0" encoding="utf-8"?>
<styleSheet xmlns="http://schemas.openxmlformats.org/spreadsheetml/2006/main">
  <numFmts count="9">
    <numFmt numFmtId="172" formatCode="#,##0.00;[Red]\-#,##0.00;0.00"/>
    <numFmt numFmtId="173" formatCode="&quot;&quot;###,##0.00"/>
    <numFmt numFmtId="174" formatCode="0000"/>
    <numFmt numFmtId="175" formatCode="000"/>
    <numFmt numFmtId="176" formatCode="00"/>
    <numFmt numFmtId="177" formatCode="0000000000"/>
    <numFmt numFmtId="178" formatCode="00\.00\.00"/>
    <numFmt numFmtId="179" formatCode="\1"/>
    <numFmt numFmtId="180" formatCode="0000000"/>
  </numFmts>
  <fonts count="22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</cellStyleXfs>
  <cellXfs count="402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2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74" fontId="8" fillId="0" borderId="0" xfId="1" applyNumberFormat="1" applyFont="1" applyFill="1" applyAlignment="1" applyProtection="1">
      <protection hidden="1"/>
    </xf>
    <xf numFmtId="175" fontId="8" fillId="0" borderId="0" xfId="1" applyNumberFormat="1" applyFont="1" applyFill="1" applyAlignment="1" applyProtection="1">
      <protection hidden="1"/>
    </xf>
    <xf numFmtId="172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1" fillId="0" borderId="2" xfId="1" applyNumberFormat="1" applyFont="1" applyFill="1" applyBorder="1" applyAlignment="1" applyProtection="1">
      <alignment horizontal="center" vertical="center"/>
      <protection hidden="1"/>
    </xf>
    <xf numFmtId="0" fontId="11" fillId="0" borderId="3" xfId="1" applyNumberFormat="1" applyFont="1" applyFill="1" applyBorder="1" applyAlignment="1" applyProtection="1">
      <alignment horizontal="center" vertical="center"/>
      <protection hidden="1"/>
    </xf>
    <xf numFmtId="0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4" xfId="1" applyNumberFormat="1" applyFont="1" applyFill="1" applyBorder="1" applyAlignment="1" applyProtection="1">
      <alignment horizontal="center" vertical="center"/>
      <protection hidden="1"/>
    </xf>
    <xf numFmtId="0" fontId="11" fillId="0" borderId="5" xfId="1" applyNumberFormat="1" applyFont="1" applyFill="1" applyBorder="1" applyAlignment="1" applyProtection="1">
      <alignment horizontal="center" vertical="center"/>
      <protection hidden="1"/>
    </xf>
    <xf numFmtId="172" fontId="9" fillId="0" borderId="6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7" xfId="1" applyNumberFormat="1" applyFont="1" applyFill="1" applyBorder="1" applyAlignment="1" applyProtection="1">
      <alignment horizontal="centerContinuous"/>
      <protection hidden="1"/>
    </xf>
    <xf numFmtId="0" fontId="11" fillId="0" borderId="7" xfId="1" applyNumberFormat="1" applyFont="1" applyFill="1" applyBorder="1" applyAlignment="1" applyProtection="1">
      <alignment horizontal="centerContinuous" vertical="top" wrapText="1"/>
      <protection hidden="1"/>
    </xf>
    <xf numFmtId="0" fontId="11" fillId="0" borderId="8" xfId="1" applyNumberFormat="1" applyFont="1" applyFill="1" applyBorder="1" applyAlignment="1" applyProtection="1">
      <alignment horizontal="centerContinuous"/>
      <protection hidden="1"/>
    </xf>
    <xf numFmtId="3" fontId="11" fillId="0" borderId="1" xfId="1" applyNumberFormat="1" applyFont="1" applyFill="1" applyBorder="1" applyAlignment="1" applyProtection="1">
      <protection hidden="1"/>
    </xf>
    <xf numFmtId="172" fontId="11" fillId="0" borderId="6" xfId="1" applyNumberFormat="1" applyFont="1" applyFill="1" applyBorder="1" applyAlignment="1" applyProtection="1"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75" fontId="9" fillId="0" borderId="1" xfId="1" applyNumberFormat="1" applyFont="1" applyFill="1" applyBorder="1" applyAlignment="1" applyProtection="1">
      <alignment wrapText="1"/>
      <protection hidden="1"/>
    </xf>
    <xf numFmtId="175" fontId="13" fillId="0" borderId="1" xfId="1" applyNumberFormat="1" applyFont="1" applyFill="1" applyBorder="1" applyAlignment="1" applyProtection="1">
      <alignment wrapText="1"/>
      <protection hidden="1"/>
    </xf>
    <xf numFmtId="179" fontId="14" fillId="0" borderId="1" xfId="1" applyNumberFormat="1" applyFont="1" applyFill="1" applyBorder="1" applyAlignment="1" applyProtection="1">
      <alignment wrapText="1"/>
      <protection hidden="1"/>
    </xf>
    <xf numFmtId="176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75" fontId="13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wrapText="1"/>
      <protection hidden="1"/>
    </xf>
    <xf numFmtId="178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72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6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75" fontId="14" fillId="0" borderId="1" xfId="1" applyNumberFormat="1" applyFont="1" applyFill="1" applyBorder="1" applyAlignment="1" applyProtection="1">
      <alignment horizontal="right" wrapText="1"/>
      <protection hidden="1"/>
    </xf>
    <xf numFmtId="172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74" fontId="13" fillId="0" borderId="1" xfId="1" applyNumberFormat="1" applyFont="1" applyFill="1" applyBorder="1" applyAlignment="1" applyProtection="1">
      <alignment vertical="center" wrapText="1"/>
      <protection hidden="1"/>
    </xf>
    <xf numFmtId="180" fontId="14" fillId="0" borderId="1" xfId="1" applyNumberFormat="1" applyFont="1" applyFill="1" applyBorder="1" applyAlignment="1" applyProtection="1">
      <alignment horizontal="right" wrapText="1"/>
      <protection hidden="1"/>
    </xf>
    <xf numFmtId="174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alignment wrapText="1"/>
      <protection hidden="1"/>
    </xf>
    <xf numFmtId="0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right" wrapText="1"/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72" fontId="13" fillId="2" borderId="1" xfId="1" applyNumberFormat="1" applyFont="1" applyFill="1" applyBorder="1" applyAlignment="1" applyProtection="1">
      <protection hidden="1"/>
    </xf>
    <xf numFmtId="172" fontId="14" fillId="2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174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9" fillId="3" borderId="0" xfId="1" applyFont="1" applyFill="1"/>
    <xf numFmtId="0" fontId="5" fillId="3" borderId="0" xfId="1" applyFont="1" applyFill="1"/>
    <xf numFmtId="177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8" xfId="1" applyNumberFormat="1" applyFont="1" applyFill="1" applyBorder="1" applyAlignment="1" applyProtection="1">
      <alignment horizontal="centerContinuous"/>
      <protection hidden="1"/>
    </xf>
    <xf numFmtId="177" fontId="10" fillId="0" borderId="0" xfId="1" applyNumberFormat="1" applyFont="1" applyFill="1" applyAlignment="1" applyProtection="1">
      <alignment horizontal="right" vertical="top"/>
      <protection hidden="1"/>
    </xf>
    <xf numFmtId="0" fontId="11" fillId="0" borderId="9" xfId="1" applyNumberFormat="1" applyFont="1" applyFill="1" applyBorder="1" applyAlignment="1" applyProtection="1">
      <alignment horizontal="center" vertical="center"/>
      <protection hidden="1"/>
    </xf>
    <xf numFmtId="0" fontId="11" fillId="0" borderId="9" xfId="1" applyFont="1" applyFill="1" applyBorder="1" applyAlignment="1">
      <alignment horizontal="center" vertical="center"/>
    </xf>
    <xf numFmtId="177" fontId="5" fillId="0" borderId="0" xfId="1" applyNumberFormat="1" applyAlignment="1">
      <alignment horizontal="right"/>
    </xf>
    <xf numFmtId="4" fontId="5" fillId="0" borderId="0" xfId="1" applyNumberFormat="1"/>
    <xf numFmtId="0" fontId="11" fillId="0" borderId="10" xfId="0" applyFont="1" applyBorder="1" applyAlignment="1">
      <alignment horizontal="justify"/>
    </xf>
    <xf numFmtId="175" fontId="9" fillId="0" borderId="10" xfId="1" applyNumberFormat="1" applyFont="1" applyFill="1" applyBorder="1" applyAlignment="1" applyProtection="1">
      <alignment vertical="distributed" wrapText="1"/>
      <protection hidden="1"/>
    </xf>
    <xf numFmtId="2" fontId="11" fillId="0" borderId="10" xfId="0" applyNumberFormat="1" applyFont="1" applyBorder="1" applyAlignment="1">
      <alignment horizontal="center"/>
    </xf>
    <xf numFmtId="0" fontId="16" fillId="0" borderId="1" xfId="0" applyFont="1" applyBorder="1" applyAlignment="1">
      <alignment horizontal="justify" wrapText="1"/>
    </xf>
    <xf numFmtId="175" fontId="9" fillId="0" borderId="1" xfId="1" applyNumberFormat="1" applyFont="1" applyFill="1" applyBorder="1" applyAlignment="1" applyProtection="1">
      <alignment vertical="distributed" wrapText="1"/>
      <protection hidden="1"/>
    </xf>
    <xf numFmtId="176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12" xfId="0" applyNumberFormat="1" applyFont="1" applyBorder="1" applyAlignment="1">
      <alignment horizontal="center"/>
    </xf>
    <xf numFmtId="176" fontId="11" fillId="0" borderId="1" xfId="1" applyNumberFormat="1" applyFont="1" applyFill="1" applyBorder="1" applyAlignment="1" applyProtection="1">
      <alignment horizontal="center"/>
      <protection hidden="1"/>
    </xf>
    <xf numFmtId="176" fontId="11" fillId="0" borderId="10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3" borderId="0" xfId="0" applyFont="1" applyFill="1" applyAlignment="1">
      <alignment horizontal="left"/>
    </xf>
    <xf numFmtId="0" fontId="11" fillId="0" borderId="3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>
      <alignment horizontal="right"/>
    </xf>
    <xf numFmtId="176" fontId="9" fillId="0" borderId="12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11" fillId="0" borderId="15" xfId="1" applyFont="1" applyFill="1" applyBorder="1" applyAlignment="1">
      <alignment horizontal="center"/>
    </xf>
    <xf numFmtId="0" fontId="9" fillId="0" borderId="16" xfId="1" applyFont="1" applyFill="1" applyBorder="1" applyProtection="1">
      <protection hidden="1"/>
    </xf>
    <xf numFmtId="0" fontId="11" fillId="0" borderId="16" xfId="1" applyFont="1" applyFill="1" applyBorder="1" applyProtection="1">
      <protection hidden="1"/>
    </xf>
    <xf numFmtId="0" fontId="11" fillId="0" borderId="0" xfId="1" applyFont="1"/>
    <xf numFmtId="0" fontId="9" fillId="3" borderId="16" xfId="1" applyFont="1" applyFill="1" applyBorder="1" applyProtection="1">
      <protection hidden="1"/>
    </xf>
    <xf numFmtId="0" fontId="11" fillId="0" borderId="17" xfId="1" applyNumberFormat="1" applyFont="1" applyFill="1" applyBorder="1" applyAlignment="1" applyProtection="1">
      <alignment horizontal="centerContinuous"/>
      <protection hidden="1"/>
    </xf>
    <xf numFmtId="0" fontId="11" fillId="0" borderId="18" xfId="1" applyNumberFormat="1" applyFont="1" applyFill="1" applyBorder="1" applyAlignment="1" applyProtection="1">
      <alignment horizontal="centerContinuous"/>
      <protection hidden="1"/>
    </xf>
    <xf numFmtId="0" fontId="11" fillId="0" borderId="19" xfId="1" applyNumberFormat="1" applyFont="1" applyFill="1" applyBorder="1" applyAlignment="1" applyProtection="1">
      <alignment horizontal="center"/>
      <protection hidden="1"/>
    </xf>
    <xf numFmtId="0" fontId="11" fillId="0" borderId="15" xfId="1" applyNumberFormat="1" applyFont="1" applyFill="1" applyBorder="1" applyAlignment="1" applyProtection="1">
      <alignment horizontal="center"/>
      <protection hidden="1"/>
    </xf>
    <xf numFmtId="1" fontId="11" fillId="0" borderId="20" xfId="1" applyNumberFormat="1" applyFont="1" applyFill="1" applyBorder="1" applyAlignment="1" applyProtection="1">
      <alignment horizontal="center"/>
      <protection hidden="1"/>
    </xf>
    <xf numFmtId="0" fontId="11" fillId="0" borderId="21" xfId="1" applyNumberFormat="1" applyFont="1" applyFill="1" applyBorder="1" applyAlignment="1" applyProtection="1">
      <alignment horizontal="center"/>
      <protection hidden="1"/>
    </xf>
    <xf numFmtId="3" fontId="11" fillId="0" borderId="22" xfId="1" applyNumberFormat="1" applyFont="1" applyFill="1" applyBorder="1" applyAlignment="1" applyProtection="1">
      <alignment horizontal="center"/>
      <protection hidden="1"/>
    </xf>
    <xf numFmtId="176" fontId="11" fillId="0" borderId="23" xfId="1" applyNumberFormat="1" applyFont="1" applyFill="1" applyBorder="1" applyAlignment="1" applyProtection="1">
      <protection hidden="1"/>
    </xf>
    <xf numFmtId="177" fontId="11" fillId="0" borderId="23" xfId="1" applyNumberFormat="1" applyFont="1" applyFill="1" applyBorder="1" applyAlignment="1" applyProtection="1">
      <alignment horizontal="right"/>
      <protection hidden="1"/>
    </xf>
    <xf numFmtId="175" fontId="11" fillId="0" borderId="24" xfId="1" applyNumberFormat="1" applyFont="1" applyFill="1" applyBorder="1" applyAlignment="1" applyProtection="1">
      <alignment horizontal="right"/>
      <protection hidden="1"/>
    </xf>
    <xf numFmtId="172" fontId="9" fillId="0" borderId="25" xfId="1" applyNumberFormat="1" applyFont="1" applyFill="1" applyBorder="1" applyAlignment="1" applyProtection="1">
      <protection hidden="1"/>
    </xf>
    <xf numFmtId="172" fontId="9" fillId="0" borderId="24" xfId="1" applyNumberFormat="1" applyFont="1" applyFill="1" applyBorder="1" applyAlignment="1" applyProtection="1">
      <protection hidden="1"/>
    </xf>
    <xf numFmtId="172" fontId="9" fillId="0" borderId="23" xfId="1" applyNumberFormat="1" applyFont="1" applyFill="1" applyBorder="1" applyAlignment="1" applyProtection="1">
      <protection hidden="1"/>
    </xf>
    <xf numFmtId="4" fontId="11" fillId="0" borderId="24" xfId="1" applyNumberFormat="1" applyFont="1" applyFill="1" applyBorder="1" applyAlignment="1" applyProtection="1">
      <alignment horizontal="center"/>
      <protection hidden="1"/>
    </xf>
    <xf numFmtId="174" fontId="11" fillId="0" borderId="26" xfId="1" applyNumberFormat="1" applyFont="1" applyFill="1" applyBorder="1" applyAlignment="1" applyProtection="1">
      <alignment wrapText="1"/>
      <protection hidden="1"/>
    </xf>
    <xf numFmtId="176" fontId="11" fillId="0" borderId="6" xfId="1" applyNumberFormat="1" applyFont="1" applyFill="1" applyBorder="1" applyAlignment="1" applyProtection="1">
      <protection hidden="1"/>
    </xf>
    <xf numFmtId="177" fontId="11" fillId="0" borderId="6" xfId="1" applyNumberFormat="1" applyFont="1" applyFill="1" applyBorder="1" applyAlignment="1" applyProtection="1">
      <alignment horizontal="right"/>
      <protection hidden="1"/>
    </xf>
    <xf numFmtId="175" fontId="11" fillId="0" borderId="1" xfId="1" applyNumberFormat="1" applyFont="1" applyFill="1" applyBorder="1" applyAlignment="1" applyProtection="1">
      <alignment horizontal="right"/>
      <protection hidden="1"/>
    </xf>
    <xf numFmtId="172" fontId="9" fillId="0" borderId="27" xfId="1" applyNumberFormat="1" applyFont="1" applyFill="1" applyBorder="1" applyAlignment="1" applyProtection="1">
      <protection hidden="1"/>
    </xf>
    <xf numFmtId="172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4" fontId="11" fillId="0" borderId="28" xfId="1" applyNumberFormat="1" applyFont="1" applyFill="1" applyBorder="1" applyAlignment="1" applyProtection="1">
      <alignment wrapText="1"/>
      <protection hidden="1"/>
    </xf>
    <xf numFmtId="172" fontId="11" fillId="0" borderId="25" xfId="1" applyNumberFormat="1" applyFont="1" applyFill="1" applyBorder="1" applyAlignment="1" applyProtection="1">
      <protection hidden="1"/>
    </xf>
    <xf numFmtId="172" fontId="11" fillId="0" borderId="24" xfId="1" applyNumberFormat="1" applyFont="1" applyFill="1" applyBorder="1" applyAlignment="1" applyProtection="1">
      <protection hidden="1"/>
    </xf>
    <xf numFmtId="172" fontId="11" fillId="0" borderId="23" xfId="1" applyNumberFormat="1" applyFont="1" applyFill="1" applyBorder="1" applyAlignment="1" applyProtection="1">
      <protection hidden="1"/>
    </xf>
    <xf numFmtId="174" fontId="9" fillId="0" borderId="28" xfId="1" applyNumberFormat="1" applyFont="1" applyFill="1" applyBorder="1" applyAlignment="1" applyProtection="1">
      <alignment wrapText="1"/>
      <protection hidden="1"/>
    </xf>
    <xf numFmtId="174" fontId="9" fillId="0" borderId="6" xfId="1" applyNumberFormat="1" applyFont="1" applyFill="1" applyBorder="1" applyAlignment="1" applyProtection="1">
      <alignment wrapText="1"/>
      <protection hidden="1"/>
    </xf>
    <xf numFmtId="180" fontId="9" fillId="0" borderId="6" xfId="1" applyNumberFormat="1" applyFont="1" applyFill="1" applyBorder="1" applyAlignment="1" applyProtection="1">
      <alignment wrapText="1"/>
      <protection hidden="1"/>
    </xf>
    <xf numFmtId="176" fontId="9" fillId="0" borderId="6" xfId="1" applyNumberFormat="1" applyFont="1" applyFill="1" applyBorder="1" applyAlignment="1" applyProtection="1">
      <protection hidden="1"/>
    </xf>
    <xf numFmtId="177" fontId="9" fillId="0" borderId="6" xfId="1" applyNumberFormat="1" applyFont="1" applyFill="1" applyBorder="1" applyAlignment="1" applyProtection="1">
      <alignment horizontal="right"/>
      <protection hidden="1"/>
    </xf>
    <xf numFmtId="175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76" fontId="9" fillId="0" borderId="23" xfId="1" applyNumberFormat="1" applyFont="1" applyFill="1" applyBorder="1" applyAlignment="1" applyProtection="1">
      <protection hidden="1"/>
    </xf>
    <xf numFmtId="177" fontId="9" fillId="0" borderId="23" xfId="1" applyNumberFormat="1" applyFont="1" applyFill="1" applyBorder="1" applyAlignment="1" applyProtection="1">
      <alignment horizontal="right"/>
      <protection hidden="1"/>
    </xf>
    <xf numFmtId="175" fontId="9" fillId="0" borderId="24" xfId="1" applyNumberFormat="1" applyFont="1" applyFill="1" applyBorder="1" applyAlignment="1" applyProtection="1">
      <alignment horizontal="right"/>
      <protection hidden="1"/>
    </xf>
    <xf numFmtId="4" fontId="9" fillId="3" borderId="24" xfId="1" applyNumberFormat="1" applyFont="1" applyFill="1" applyBorder="1" applyAlignment="1" applyProtection="1">
      <alignment horizontal="center"/>
      <protection hidden="1"/>
    </xf>
    <xf numFmtId="4" fontId="9" fillId="0" borderId="24" xfId="1" applyNumberFormat="1" applyFont="1" applyFill="1" applyBorder="1" applyAlignment="1" applyProtection="1">
      <alignment horizontal="center"/>
      <protection hidden="1"/>
    </xf>
    <xf numFmtId="4" fontId="9" fillId="3" borderId="1" xfId="1" applyNumberFormat="1" applyFont="1" applyFill="1" applyBorder="1" applyAlignment="1" applyProtection="1">
      <alignment horizontal="center"/>
      <protection hidden="1"/>
    </xf>
    <xf numFmtId="174" fontId="11" fillId="3" borderId="28" xfId="1" applyNumberFormat="1" applyFont="1" applyFill="1" applyBorder="1" applyAlignment="1" applyProtection="1">
      <alignment wrapText="1"/>
      <protection hidden="1"/>
    </xf>
    <xf numFmtId="174" fontId="11" fillId="3" borderId="1" xfId="1" applyNumberFormat="1" applyFont="1" applyFill="1" applyBorder="1" applyAlignment="1" applyProtection="1">
      <alignment wrapText="1"/>
      <protection hidden="1"/>
    </xf>
    <xf numFmtId="176" fontId="11" fillId="3" borderId="6" xfId="1" applyNumberFormat="1" applyFont="1" applyFill="1" applyBorder="1" applyAlignment="1" applyProtection="1">
      <protection hidden="1"/>
    </xf>
    <xf numFmtId="177" fontId="11" fillId="3" borderId="6" xfId="1" applyNumberFormat="1" applyFont="1" applyFill="1" applyBorder="1" applyAlignment="1" applyProtection="1">
      <alignment horizontal="right"/>
      <protection hidden="1"/>
    </xf>
    <xf numFmtId="175" fontId="11" fillId="3" borderId="1" xfId="1" applyNumberFormat="1" applyFont="1" applyFill="1" applyBorder="1" applyAlignment="1" applyProtection="1">
      <alignment horizontal="right"/>
      <protection hidden="1"/>
    </xf>
    <xf numFmtId="172" fontId="9" fillId="3" borderId="27" xfId="1" applyNumberFormat="1" applyFont="1" applyFill="1" applyBorder="1" applyAlignment="1" applyProtection="1">
      <protection hidden="1"/>
    </xf>
    <xf numFmtId="172" fontId="9" fillId="3" borderId="1" xfId="1" applyNumberFormat="1" applyFont="1" applyFill="1" applyBorder="1" applyAlignment="1" applyProtection="1">
      <protection hidden="1"/>
    </xf>
    <xf numFmtId="172" fontId="9" fillId="3" borderId="6" xfId="1" applyNumberFormat="1" applyFont="1" applyFill="1" applyBorder="1" applyAlignment="1" applyProtection="1">
      <protection hidden="1"/>
    </xf>
    <xf numFmtId="180" fontId="9" fillId="3" borderId="1" xfId="1" applyNumberFormat="1" applyFont="1" applyFill="1" applyBorder="1" applyAlignment="1" applyProtection="1">
      <alignment wrapText="1"/>
      <protection hidden="1"/>
    </xf>
    <xf numFmtId="176" fontId="9" fillId="3" borderId="23" xfId="1" applyNumberFormat="1" applyFont="1" applyFill="1" applyBorder="1" applyAlignment="1" applyProtection="1">
      <protection hidden="1"/>
    </xf>
    <xf numFmtId="177" fontId="9" fillId="3" borderId="23" xfId="1" applyNumberFormat="1" applyFont="1" applyFill="1" applyBorder="1" applyAlignment="1" applyProtection="1">
      <alignment horizontal="right"/>
      <protection hidden="1"/>
    </xf>
    <xf numFmtId="175" fontId="9" fillId="3" borderId="24" xfId="1" applyNumberFormat="1" applyFont="1" applyFill="1" applyBorder="1" applyAlignment="1" applyProtection="1">
      <alignment horizontal="right"/>
      <protection hidden="1"/>
    </xf>
    <xf numFmtId="176" fontId="9" fillId="3" borderId="6" xfId="1" applyNumberFormat="1" applyFont="1" applyFill="1" applyBorder="1" applyAlignment="1" applyProtection="1">
      <protection hidden="1"/>
    </xf>
    <xf numFmtId="177" fontId="9" fillId="3" borderId="6" xfId="1" applyNumberFormat="1" applyFont="1" applyFill="1" applyBorder="1" applyAlignment="1" applyProtection="1">
      <alignment horizontal="right"/>
      <protection hidden="1"/>
    </xf>
    <xf numFmtId="175" fontId="9" fillId="3" borderId="1" xfId="1" applyNumberFormat="1" applyFont="1" applyFill="1" applyBorder="1" applyAlignment="1" applyProtection="1">
      <alignment horizontal="right"/>
      <protection hidden="1"/>
    </xf>
    <xf numFmtId="180" fontId="9" fillId="3" borderId="6" xfId="1" applyNumberFormat="1" applyFont="1" applyFill="1" applyBorder="1" applyAlignment="1" applyProtection="1">
      <alignment wrapText="1"/>
      <protection hidden="1"/>
    </xf>
    <xf numFmtId="175" fontId="9" fillId="3" borderId="1" xfId="1" applyNumberFormat="1" applyFont="1" applyFill="1" applyBorder="1" applyAlignment="1" applyProtection="1">
      <alignment wrapText="1"/>
      <protection hidden="1"/>
    </xf>
    <xf numFmtId="174" fontId="11" fillId="3" borderId="27" xfId="1" applyNumberFormat="1" applyFont="1" applyFill="1" applyBorder="1" applyAlignment="1" applyProtection="1">
      <alignment wrapText="1"/>
      <protection hidden="1"/>
    </xf>
    <xf numFmtId="180" fontId="9" fillId="3" borderId="27" xfId="1" applyNumberFormat="1" applyFont="1" applyFill="1" applyBorder="1" applyAlignment="1" applyProtection="1">
      <alignment wrapText="1"/>
      <protection hidden="1"/>
    </xf>
    <xf numFmtId="180" fontId="9" fillId="3" borderId="29" xfId="1" applyNumberFormat="1" applyFont="1" applyFill="1" applyBorder="1" applyAlignment="1" applyProtection="1">
      <alignment wrapText="1"/>
      <protection hidden="1"/>
    </xf>
    <xf numFmtId="175" fontId="9" fillId="3" borderId="27" xfId="1" applyNumberFormat="1" applyFont="1" applyFill="1" applyBorder="1" applyAlignment="1" applyProtection="1">
      <alignment wrapText="1"/>
      <protection hidden="1"/>
    </xf>
    <xf numFmtId="172" fontId="11" fillId="0" borderId="27" xfId="1" applyNumberFormat="1" applyFont="1" applyFill="1" applyBorder="1" applyAlignment="1" applyProtection="1">
      <protection hidden="1"/>
    </xf>
    <xf numFmtId="172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6" xfId="1" applyNumberFormat="1" applyFont="1" applyFill="1" applyBorder="1" applyAlignment="1" applyProtection="1">
      <protection hidden="1"/>
    </xf>
    <xf numFmtId="177" fontId="11" fillId="0" borderId="1" xfId="1" applyNumberFormat="1" applyFont="1" applyFill="1" applyBorder="1" applyAlignment="1" applyProtection="1">
      <alignment horizontal="right"/>
      <protection hidden="1"/>
    </xf>
    <xf numFmtId="0" fontId="11" fillId="0" borderId="1" xfId="1" applyNumberFormat="1" applyFont="1" applyFill="1" applyBorder="1" applyAlignment="1" applyProtection="1">
      <alignment horizontal="right"/>
      <protection hidden="1"/>
    </xf>
    <xf numFmtId="172" fontId="14" fillId="3" borderId="1" xfId="1" applyNumberFormat="1" applyFont="1" applyFill="1" applyBorder="1" applyAlignment="1" applyProtection="1">
      <protection hidden="1"/>
    </xf>
    <xf numFmtId="172" fontId="14" fillId="4" borderId="1" xfId="1" applyNumberFormat="1" applyFont="1" applyFill="1" applyBorder="1" applyAlignment="1" applyProtection="1">
      <protection hidden="1"/>
    </xf>
    <xf numFmtId="175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3" fillId="0" borderId="1" xfId="1" applyNumberFormat="1" applyFont="1" applyFill="1" applyBorder="1" applyAlignment="1" applyProtection="1">
      <alignment wrapText="1"/>
      <protection hidden="1"/>
    </xf>
    <xf numFmtId="178" fontId="13" fillId="0" borderId="1" xfId="1" applyNumberFormat="1" applyFont="1" applyFill="1" applyBorder="1" applyAlignment="1" applyProtection="1">
      <alignment wrapText="1"/>
      <protection hidden="1"/>
    </xf>
    <xf numFmtId="180" fontId="17" fillId="0" borderId="1" xfId="1" applyNumberFormat="1" applyFont="1" applyFill="1" applyBorder="1" applyAlignment="1" applyProtection="1">
      <alignment horizontal="right" wrapText="1"/>
      <protection hidden="1"/>
    </xf>
    <xf numFmtId="179" fontId="17" fillId="0" borderId="1" xfId="1" applyNumberFormat="1" applyFont="1" applyFill="1" applyBorder="1" applyAlignment="1" applyProtection="1">
      <alignment wrapText="1"/>
      <protection hidden="1"/>
    </xf>
    <xf numFmtId="176" fontId="17" fillId="0" borderId="1" xfId="1" applyNumberFormat="1" applyFont="1" applyFill="1" applyBorder="1" applyAlignment="1" applyProtection="1">
      <alignment wrapText="1"/>
      <protection hidden="1"/>
    </xf>
    <xf numFmtId="175" fontId="17" fillId="0" borderId="1" xfId="1" applyNumberFormat="1" applyFont="1" applyFill="1" applyBorder="1" applyAlignment="1" applyProtection="1">
      <alignment horizontal="right" wrapText="1"/>
      <protection hidden="1"/>
    </xf>
    <xf numFmtId="175" fontId="17" fillId="0" borderId="1" xfId="1" applyNumberFormat="1" applyFont="1" applyFill="1" applyBorder="1" applyAlignment="1" applyProtection="1">
      <alignment wrapText="1"/>
      <protection hidden="1"/>
    </xf>
    <xf numFmtId="178" fontId="17" fillId="0" borderId="1" xfId="1" applyNumberFormat="1" applyFont="1" applyFill="1" applyBorder="1" applyAlignment="1" applyProtection="1">
      <alignment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172" fontId="17" fillId="0" borderId="1" xfId="1" applyNumberFormat="1" applyFont="1" applyFill="1" applyBorder="1" applyAlignment="1" applyProtection="1">
      <protection hidden="1"/>
    </xf>
    <xf numFmtId="49" fontId="18" fillId="0" borderId="1" xfId="1" applyNumberFormat="1" applyFont="1" applyFill="1" applyBorder="1" applyAlignment="1" applyProtection="1">
      <alignment horizontal="right" wrapText="1"/>
      <protection hidden="1"/>
    </xf>
    <xf numFmtId="179" fontId="18" fillId="0" borderId="1" xfId="1" applyNumberFormat="1" applyFont="1" applyFill="1" applyBorder="1" applyAlignment="1" applyProtection="1">
      <alignment wrapText="1"/>
      <protection hidden="1"/>
    </xf>
    <xf numFmtId="176" fontId="18" fillId="0" borderId="1" xfId="1" applyNumberFormat="1" applyFont="1" applyFill="1" applyBorder="1" applyAlignment="1" applyProtection="1">
      <alignment wrapText="1"/>
      <protection hidden="1"/>
    </xf>
    <xf numFmtId="175" fontId="18" fillId="0" borderId="1" xfId="1" applyNumberFormat="1" applyFont="1" applyFill="1" applyBorder="1" applyAlignment="1" applyProtection="1">
      <alignment horizontal="right" wrapText="1"/>
      <protection hidden="1"/>
    </xf>
    <xf numFmtId="175" fontId="18" fillId="0" borderId="1" xfId="1" applyNumberFormat="1" applyFont="1" applyFill="1" applyBorder="1" applyAlignment="1" applyProtection="1">
      <alignment wrapText="1"/>
      <protection hidden="1"/>
    </xf>
    <xf numFmtId="178" fontId="18" fillId="0" borderId="1" xfId="1" applyNumberFormat="1" applyFont="1" applyFill="1" applyBorder="1" applyAlignment="1" applyProtection="1">
      <alignment wrapText="1"/>
      <protection hidden="1"/>
    </xf>
    <xf numFmtId="3" fontId="18" fillId="0" borderId="1" xfId="1" applyNumberFormat="1" applyFont="1" applyFill="1" applyBorder="1" applyAlignment="1" applyProtection="1">
      <protection hidden="1"/>
    </xf>
    <xf numFmtId="172" fontId="18" fillId="0" borderId="1" xfId="1" applyNumberFormat="1" applyFont="1" applyFill="1" applyBorder="1" applyAlignment="1" applyProtection="1">
      <protection hidden="1"/>
    </xf>
    <xf numFmtId="175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vertical="center" wrapText="1"/>
      <protection hidden="1"/>
    </xf>
    <xf numFmtId="180" fontId="18" fillId="0" borderId="1" xfId="1" applyNumberFormat="1" applyFont="1" applyFill="1" applyBorder="1" applyAlignment="1" applyProtection="1">
      <alignment horizontal="right" wrapText="1"/>
      <protection hidden="1"/>
    </xf>
    <xf numFmtId="0" fontId="18" fillId="0" borderId="0" xfId="1" applyFont="1" applyBorder="1"/>
    <xf numFmtId="0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8" fillId="2" borderId="1" xfId="1" applyNumberFormat="1" applyFont="1" applyFill="1" applyBorder="1" applyAlignment="1" applyProtection="1">
      <protection hidden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174" fontId="11" fillId="0" borderId="27" xfId="1" applyNumberFormat="1" applyFont="1" applyFill="1" applyBorder="1" applyAlignment="1" applyProtection="1">
      <alignment wrapText="1"/>
      <protection hidden="1"/>
    </xf>
    <xf numFmtId="0" fontId="1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76" fontId="9" fillId="0" borderId="9" xfId="1" applyNumberFormat="1" applyFont="1" applyFill="1" applyBorder="1" applyAlignment="1" applyProtection="1">
      <alignment horizontal="center"/>
      <protection hidden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wrapText="1"/>
    </xf>
    <xf numFmtId="173" fontId="20" fillId="5" borderId="28" xfId="0" applyNumberFormat="1" applyFont="1" applyFill="1" applyBorder="1" applyAlignment="1">
      <alignment horizontal="right" wrapText="1"/>
    </xf>
    <xf numFmtId="173" fontId="20" fillId="5" borderId="1" xfId="0" applyNumberFormat="1" applyFont="1" applyFill="1" applyBorder="1" applyAlignment="1">
      <alignment horizontal="right" wrapText="1"/>
    </xf>
    <xf numFmtId="173" fontId="20" fillId="5" borderId="11" xfId="0" applyNumberFormat="1" applyFont="1" applyFill="1" applyBorder="1" applyAlignment="1">
      <alignment horizontal="right" wrapText="1"/>
    </xf>
    <xf numFmtId="0" fontId="20" fillId="6" borderId="28" xfId="0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horizontal="center" wrapText="1"/>
    </xf>
    <xf numFmtId="173" fontId="20" fillId="6" borderId="28" xfId="0" applyNumberFormat="1" applyFont="1" applyFill="1" applyBorder="1" applyAlignment="1">
      <alignment horizontal="right" wrapText="1"/>
    </xf>
    <xf numFmtId="173" fontId="20" fillId="6" borderId="1" xfId="0" applyNumberFormat="1" applyFont="1" applyFill="1" applyBorder="1" applyAlignment="1">
      <alignment horizontal="right" wrapText="1"/>
    </xf>
    <xf numFmtId="173" fontId="20" fillId="6" borderId="11" xfId="0" applyNumberFormat="1" applyFont="1" applyFill="1" applyBorder="1" applyAlignment="1">
      <alignment horizontal="right" wrapText="1"/>
    </xf>
    <xf numFmtId="0" fontId="20" fillId="7" borderId="28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center" wrapText="1"/>
    </xf>
    <xf numFmtId="173" fontId="20" fillId="7" borderId="27" xfId="0" applyNumberFormat="1" applyFont="1" applyFill="1" applyBorder="1" applyAlignment="1">
      <alignment horizontal="right" wrapText="1"/>
    </xf>
    <xf numFmtId="173" fontId="20" fillId="7" borderId="1" xfId="0" applyNumberFormat="1" applyFont="1" applyFill="1" applyBorder="1" applyAlignment="1">
      <alignment horizontal="right" wrapText="1"/>
    </xf>
    <xf numFmtId="0" fontId="20" fillId="8" borderId="28" xfId="0" applyFont="1" applyFill="1" applyBorder="1" applyAlignment="1">
      <alignment horizontal="left" vertical="top" wrapText="1"/>
    </xf>
    <xf numFmtId="0" fontId="20" fillId="8" borderId="1" xfId="0" applyFont="1" applyFill="1" applyBorder="1" applyAlignment="1">
      <alignment horizontal="center" wrapText="1"/>
    </xf>
    <xf numFmtId="173" fontId="20" fillId="8" borderId="28" xfId="0" applyNumberFormat="1" applyFont="1" applyFill="1" applyBorder="1" applyAlignment="1">
      <alignment horizontal="right" wrapText="1"/>
    </xf>
    <xf numFmtId="173" fontId="20" fillId="8" borderId="1" xfId="0" applyNumberFormat="1" applyFont="1" applyFill="1" applyBorder="1" applyAlignment="1">
      <alignment horizontal="right" wrapText="1"/>
    </xf>
    <xf numFmtId="173" fontId="20" fillId="8" borderId="11" xfId="0" applyNumberFormat="1" applyFont="1" applyFill="1" applyBorder="1" applyAlignment="1">
      <alignment horizontal="right" wrapText="1"/>
    </xf>
    <xf numFmtId="0" fontId="20" fillId="0" borderId="28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center" wrapText="1"/>
    </xf>
    <xf numFmtId="173" fontId="20" fillId="0" borderId="28" xfId="0" applyNumberFormat="1" applyFont="1" applyFill="1" applyBorder="1" applyAlignment="1">
      <alignment horizontal="right" wrapText="1"/>
    </xf>
    <xf numFmtId="173" fontId="20" fillId="0" borderId="1" xfId="0" applyNumberFormat="1" applyFont="1" applyFill="1" applyBorder="1" applyAlignment="1">
      <alignment horizontal="right" wrapText="1"/>
    </xf>
    <xf numFmtId="173" fontId="20" fillId="0" borderId="11" xfId="0" applyNumberFormat="1" applyFont="1" applyFill="1" applyBorder="1" applyAlignment="1">
      <alignment horizontal="right" wrapText="1"/>
    </xf>
    <xf numFmtId="0" fontId="20" fillId="0" borderId="28" xfId="0" applyFont="1" applyBorder="1" applyAlignment="1">
      <alignment horizontal="left" vertical="top" wrapText="1"/>
    </xf>
    <xf numFmtId="49" fontId="20" fillId="8" borderId="1" xfId="0" applyNumberFormat="1" applyFont="1" applyFill="1" applyBorder="1" applyAlignment="1">
      <alignment horizontal="center" wrapText="1"/>
    </xf>
    <xf numFmtId="173" fontId="20" fillId="7" borderId="28" xfId="0" applyNumberFormat="1" applyFont="1" applyFill="1" applyBorder="1" applyAlignment="1">
      <alignment horizontal="right" wrapText="1"/>
    </xf>
    <xf numFmtId="173" fontId="20" fillId="7" borderId="11" xfId="0" applyNumberFormat="1" applyFont="1" applyFill="1" applyBorder="1" applyAlignment="1">
      <alignment horizontal="right" wrapText="1"/>
    </xf>
    <xf numFmtId="49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173" fontId="20" fillId="0" borderId="28" xfId="0" applyNumberFormat="1" applyFont="1" applyBorder="1" applyAlignment="1">
      <alignment horizontal="right" wrapText="1"/>
    </xf>
    <xf numFmtId="173" fontId="20" fillId="0" borderId="1" xfId="0" applyNumberFormat="1" applyFont="1" applyBorder="1" applyAlignment="1">
      <alignment horizontal="right" wrapText="1"/>
    </xf>
    <xf numFmtId="173" fontId="20" fillId="0" borderId="11" xfId="0" applyNumberFormat="1" applyFont="1" applyBorder="1" applyAlignment="1">
      <alignment horizontal="right" wrapText="1"/>
    </xf>
    <xf numFmtId="0" fontId="20" fillId="9" borderId="28" xfId="0" applyFont="1" applyFill="1" applyBorder="1" applyAlignment="1">
      <alignment horizontal="left" vertical="top" wrapText="1"/>
    </xf>
    <xf numFmtId="0" fontId="20" fillId="9" borderId="1" xfId="0" applyFont="1" applyFill="1" applyBorder="1" applyAlignment="1">
      <alignment horizontal="center" wrapText="1"/>
    </xf>
    <xf numFmtId="173" fontId="20" fillId="9" borderId="28" xfId="0" applyNumberFormat="1" applyFont="1" applyFill="1" applyBorder="1" applyAlignment="1">
      <alignment horizontal="right" wrapText="1"/>
    </xf>
    <xf numFmtId="173" fontId="20" fillId="9" borderId="1" xfId="0" applyNumberFormat="1" applyFont="1" applyFill="1" applyBorder="1" applyAlignment="1">
      <alignment horizontal="right" wrapText="1"/>
    </xf>
    <xf numFmtId="173" fontId="20" fillId="9" borderId="11" xfId="0" applyNumberFormat="1" applyFont="1" applyFill="1" applyBorder="1" applyAlignment="1">
      <alignment horizontal="right" wrapText="1"/>
    </xf>
    <xf numFmtId="49" fontId="20" fillId="9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Fill="1" applyAlignment="1">
      <alignment vertical="top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14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7" xfId="1" applyNumberFormat="1" applyFont="1" applyFill="1" applyBorder="1" applyAlignment="1" applyProtection="1">
      <alignment horizontal="left" vertical="justify" wrapText="1"/>
      <protection hidden="1"/>
    </xf>
    <xf numFmtId="180" fontId="9" fillId="0" borderId="29" xfId="1" applyNumberFormat="1" applyFont="1" applyFill="1" applyBorder="1" applyAlignment="1" applyProtection="1">
      <alignment wrapText="1"/>
      <protection hidden="1"/>
    </xf>
    <xf numFmtId="180" fontId="9" fillId="0" borderId="27" xfId="1" applyNumberFormat="1" applyFont="1" applyFill="1" applyBorder="1" applyAlignment="1" applyProtection="1">
      <alignment wrapText="1"/>
      <protection hidden="1"/>
    </xf>
    <xf numFmtId="0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7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6" xfId="1" applyNumberFormat="1" applyFont="1" applyFill="1" applyBorder="1" applyAlignment="1" applyProtection="1">
      <protection hidden="1"/>
    </xf>
    <xf numFmtId="3" fontId="14" fillId="0" borderId="29" xfId="1" applyNumberFormat="1" applyFont="1" applyFill="1" applyBorder="1" applyAlignment="1" applyProtection="1">
      <protection hidden="1"/>
    </xf>
    <xf numFmtId="3" fontId="14" fillId="0" borderId="27" xfId="1" applyNumberFormat="1" applyFont="1" applyFill="1" applyBorder="1" applyAlignment="1" applyProtection="1">
      <protection hidden="1"/>
    </xf>
    <xf numFmtId="175" fontId="9" fillId="0" borderId="27" xfId="1" applyNumberFormat="1" applyFont="1" applyFill="1" applyBorder="1" applyAlignment="1" applyProtection="1">
      <alignment wrapText="1"/>
      <protection hidden="1"/>
    </xf>
    <xf numFmtId="0" fontId="14" fillId="3" borderId="1" xfId="1" applyNumberFormat="1" applyFont="1" applyFill="1" applyBorder="1" applyAlignment="1" applyProtection="1">
      <alignment vertical="center" wrapText="1"/>
      <protection hidden="1"/>
    </xf>
    <xf numFmtId="0" fontId="17" fillId="3" borderId="1" xfId="1" applyNumberFormat="1" applyFont="1" applyFill="1" applyBorder="1" applyAlignment="1" applyProtection="1">
      <alignment vertical="center" wrapText="1"/>
      <protection hidden="1"/>
    </xf>
    <xf numFmtId="177" fontId="14" fillId="0" borderId="1" xfId="1" applyNumberFormat="1" applyFont="1" applyFill="1" applyBorder="1" applyAlignment="1" applyProtection="1">
      <alignment horizontal="right" wrapText="1"/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75" fontId="9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75" fontId="9" fillId="0" borderId="10" xfId="1" applyNumberFormat="1" applyFont="1" applyFill="1" applyBorder="1" applyAlignment="1" applyProtection="1">
      <alignment horizontal="center"/>
      <protection hidden="1"/>
    </xf>
    <xf numFmtId="0" fontId="13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27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7" xfId="1" applyNumberFormat="1" applyFont="1" applyFill="1" applyBorder="1" applyAlignment="1" applyProtection="1">
      <alignment horizontal="left" vertical="justify" wrapText="1"/>
      <protection hidden="1"/>
    </xf>
    <xf numFmtId="180" fontId="9" fillId="0" borderId="1" xfId="1" applyNumberFormat="1" applyFont="1" applyFill="1" applyBorder="1" applyAlignment="1" applyProtection="1">
      <alignment wrapText="1"/>
      <protection hidden="1"/>
    </xf>
    <xf numFmtId="174" fontId="11" fillId="0" borderId="28" xfId="1" applyNumberFormat="1" applyFont="1" applyFill="1" applyBorder="1" applyAlignment="1" applyProtection="1">
      <alignment wrapText="1"/>
      <protection hidden="1"/>
    </xf>
    <xf numFmtId="174" fontId="11" fillId="0" borderId="1" xfId="1" applyNumberFormat="1" applyFont="1" applyFill="1" applyBorder="1" applyAlignment="1" applyProtection="1">
      <alignment wrapText="1"/>
      <protection hidden="1"/>
    </xf>
    <xf numFmtId="180" fontId="9" fillId="0" borderId="6" xfId="1" applyNumberFormat="1" applyFont="1" applyFill="1" applyBorder="1" applyAlignment="1" applyProtection="1">
      <alignment wrapText="1"/>
      <protection hidden="1"/>
    </xf>
    <xf numFmtId="180" fontId="9" fillId="0" borderId="29" xfId="1" applyNumberFormat="1" applyFont="1" applyFill="1" applyBorder="1" applyAlignment="1" applyProtection="1">
      <alignment wrapText="1"/>
      <protection hidden="1"/>
    </xf>
    <xf numFmtId="180" fontId="9" fillId="0" borderId="25" xfId="1" applyNumberFormat="1" applyFont="1" applyFill="1" applyBorder="1" applyAlignment="1" applyProtection="1">
      <alignment wrapText="1"/>
      <protection hidden="1"/>
    </xf>
    <xf numFmtId="174" fontId="11" fillId="0" borderId="26" xfId="1" applyNumberFormat="1" applyFont="1" applyFill="1" applyBorder="1" applyAlignment="1" applyProtection="1">
      <alignment horizontal="left" wrapText="1"/>
      <protection hidden="1"/>
    </xf>
    <xf numFmtId="174" fontId="11" fillId="0" borderId="29" xfId="1" applyNumberFormat="1" applyFont="1" applyFill="1" applyBorder="1" applyAlignment="1" applyProtection="1">
      <alignment horizontal="left" wrapText="1"/>
      <protection hidden="1"/>
    </xf>
    <xf numFmtId="174" fontId="11" fillId="0" borderId="27" xfId="1" applyNumberFormat="1" applyFont="1" applyFill="1" applyBorder="1" applyAlignment="1" applyProtection="1">
      <alignment horizontal="left" wrapText="1"/>
      <protection hidden="1"/>
    </xf>
    <xf numFmtId="180" fontId="11" fillId="3" borderId="6" xfId="1" applyNumberFormat="1" applyFont="1" applyFill="1" applyBorder="1" applyAlignment="1" applyProtection="1">
      <alignment horizontal="left" wrapText="1"/>
      <protection hidden="1"/>
    </xf>
    <xf numFmtId="180" fontId="11" fillId="3" borderId="29" xfId="1" applyNumberFormat="1" applyFont="1" applyFill="1" applyBorder="1" applyAlignment="1" applyProtection="1">
      <alignment horizontal="left" wrapText="1"/>
      <protection hidden="1"/>
    </xf>
    <xf numFmtId="180" fontId="11" fillId="3" borderId="27" xfId="1" applyNumberFormat="1" applyFont="1" applyFill="1" applyBorder="1" applyAlignment="1" applyProtection="1">
      <alignment horizontal="left" wrapText="1"/>
      <protection hidden="1"/>
    </xf>
    <xf numFmtId="180" fontId="9" fillId="3" borderId="6" xfId="1" applyNumberFormat="1" applyFont="1" applyFill="1" applyBorder="1" applyAlignment="1" applyProtection="1">
      <alignment horizontal="left" wrapText="1"/>
      <protection hidden="1"/>
    </xf>
    <xf numFmtId="180" fontId="9" fillId="3" borderId="27" xfId="1" applyNumberFormat="1" applyFont="1" applyFill="1" applyBorder="1" applyAlignment="1" applyProtection="1">
      <alignment horizontal="left" wrapText="1"/>
      <protection hidden="1"/>
    </xf>
    <xf numFmtId="180" fontId="9" fillId="0" borderId="27" xfId="1" applyNumberFormat="1" applyFont="1" applyFill="1" applyBorder="1" applyAlignment="1" applyProtection="1">
      <alignment wrapText="1"/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74" fontId="11" fillId="0" borderId="29" xfId="1" applyNumberFormat="1" applyFont="1" applyFill="1" applyBorder="1" applyAlignment="1" applyProtection="1">
      <alignment wrapText="1"/>
      <protection hidden="1"/>
    </xf>
    <xf numFmtId="174" fontId="11" fillId="0" borderId="27" xfId="1" applyNumberFormat="1" applyFont="1" applyFill="1" applyBorder="1" applyAlignment="1" applyProtection="1">
      <alignment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74" fontId="11" fillId="0" borderId="32" xfId="1" applyNumberFormat="1" applyFont="1" applyFill="1" applyBorder="1" applyAlignment="1" applyProtection="1">
      <alignment wrapText="1"/>
      <protection hidden="1"/>
    </xf>
    <xf numFmtId="174" fontId="11" fillId="0" borderId="33" xfId="1" applyNumberFormat="1" applyFont="1" applyFill="1" applyBorder="1" applyAlignment="1" applyProtection="1">
      <alignment wrapText="1"/>
      <protection hidden="1"/>
    </xf>
    <xf numFmtId="174" fontId="11" fillId="0" borderId="34" xfId="1" applyNumberFormat="1" applyFont="1" applyFill="1" applyBorder="1" applyAlignment="1" applyProtection="1">
      <alignment wrapText="1"/>
      <protection hidden="1"/>
    </xf>
    <xf numFmtId="174" fontId="11" fillId="0" borderId="25" xfId="1" applyNumberFormat="1" applyFont="1" applyFill="1" applyBorder="1" applyAlignment="1" applyProtection="1">
      <alignment wrapText="1"/>
      <protection hidden="1"/>
    </xf>
    <xf numFmtId="180" fontId="11" fillId="0" borderId="6" xfId="1" applyNumberFormat="1" applyFont="1" applyFill="1" applyBorder="1" applyAlignment="1" applyProtection="1">
      <alignment wrapText="1"/>
      <protection hidden="1"/>
    </xf>
    <xf numFmtId="180" fontId="11" fillId="0" borderId="29" xfId="1" applyNumberFormat="1" applyFont="1" applyFill="1" applyBorder="1" applyAlignment="1" applyProtection="1">
      <alignment wrapText="1"/>
      <protection hidden="1"/>
    </xf>
    <xf numFmtId="180" fontId="11" fillId="0" borderId="25" xfId="1" applyNumberFormat="1" applyFont="1" applyFill="1" applyBorder="1" applyAlignment="1" applyProtection="1">
      <alignment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>
      <alignment vertical="center" wrapText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1" xfId="1" applyNumberFormat="1" applyFont="1" applyFill="1" applyBorder="1" applyAlignment="1" applyProtection="1">
      <alignment vertical="center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/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3" fontId="14" fillId="0" borderId="6" xfId="1" applyNumberFormat="1" applyFont="1" applyFill="1" applyBorder="1" applyAlignment="1" applyProtection="1">
      <protection hidden="1"/>
    </xf>
    <xf numFmtId="3" fontId="14" fillId="0" borderId="29" xfId="1" applyNumberFormat="1" applyFont="1" applyFill="1" applyBorder="1" applyAlignment="1" applyProtection="1">
      <protection hidden="1"/>
    </xf>
    <xf numFmtId="3" fontId="14" fillId="0" borderId="27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6" xfId="1" applyNumberFormat="1" applyFont="1" applyFill="1" applyBorder="1" applyAlignment="1" applyProtection="1">
      <alignment vertical="center" wrapText="1"/>
      <protection hidden="1"/>
    </xf>
    <xf numFmtId="0" fontId="14" fillId="0" borderId="29" xfId="1" applyNumberFormat="1" applyFont="1" applyFill="1" applyBorder="1" applyAlignment="1" applyProtection="1">
      <alignment vertical="center" wrapText="1"/>
      <protection hidden="1"/>
    </xf>
    <xf numFmtId="0" fontId="14" fillId="0" borderId="27" xfId="1" applyNumberFormat="1" applyFont="1" applyFill="1" applyBorder="1" applyAlignment="1" applyProtection="1">
      <alignment vertical="center" wrapText="1"/>
      <protection hidden="1"/>
    </xf>
    <xf numFmtId="0" fontId="13" fillId="0" borderId="6" xfId="1" applyNumberFormat="1" applyFont="1" applyFill="1" applyBorder="1" applyAlignment="1" applyProtection="1">
      <alignment vertical="center" wrapText="1"/>
      <protection hidden="1"/>
    </xf>
    <xf numFmtId="0" fontId="13" fillId="0" borderId="29" xfId="1" applyNumberFormat="1" applyFont="1" applyFill="1" applyBorder="1" applyAlignment="1" applyProtection="1">
      <alignment vertical="center" wrapText="1"/>
      <protection hidden="1"/>
    </xf>
    <xf numFmtId="0" fontId="13" fillId="0" borderId="27" xfId="1" applyNumberFormat="1" applyFont="1" applyFill="1" applyBorder="1" applyAlignment="1" applyProtection="1">
      <alignment vertical="center" wrapText="1"/>
      <protection hidden="1"/>
    </xf>
    <xf numFmtId="0" fontId="13" fillId="0" borderId="6" xfId="1" applyNumberFormat="1" applyFont="1" applyFill="1" applyBorder="1" applyAlignment="1" applyProtection="1">
      <alignment horizontal="center" vertical="justify"/>
      <protection hidden="1"/>
    </xf>
    <xf numFmtId="0" fontId="13" fillId="0" borderId="29" xfId="1" applyNumberFormat="1" applyFont="1" applyFill="1" applyBorder="1" applyAlignment="1" applyProtection="1">
      <alignment horizontal="center" vertical="justify"/>
      <protection hidden="1"/>
    </xf>
    <xf numFmtId="0" fontId="13" fillId="0" borderId="27" xfId="1" applyNumberFormat="1" applyFont="1" applyFill="1" applyBorder="1" applyAlignment="1" applyProtection="1">
      <alignment horizontal="center" vertical="justify"/>
      <protection hidden="1"/>
    </xf>
    <xf numFmtId="0" fontId="18" fillId="0" borderId="6" xfId="1" applyNumberFormat="1" applyFont="1" applyFill="1" applyBorder="1" applyAlignment="1" applyProtection="1">
      <alignment vertical="center" wrapText="1"/>
      <protection hidden="1"/>
    </xf>
    <xf numFmtId="0" fontId="18" fillId="0" borderId="29" xfId="1" applyNumberFormat="1" applyFont="1" applyFill="1" applyBorder="1" applyAlignment="1" applyProtection="1">
      <alignment vertical="center" wrapText="1"/>
      <protection hidden="1"/>
    </xf>
    <xf numFmtId="0" fontId="18" fillId="0" borderId="27" xfId="1" applyNumberFormat="1" applyFont="1" applyFill="1" applyBorder="1" applyAlignment="1" applyProtection="1">
      <alignment vertical="center" wrapText="1"/>
      <protection hidden="1"/>
    </xf>
    <xf numFmtId="3" fontId="18" fillId="0" borderId="1" xfId="1" applyNumberFormat="1" applyFont="1" applyFill="1" applyBorder="1" applyAlignment="1" applyProtection="1">
      <protection hidden="1"/>
    </xf>
    <xf numFmtId="0" fontId="17" fillId="0" borderId="6" xfId="1" applyNumberFormat="1" applyFont="1" applyFill="1" applyBorder="1" applyAlignment="1" applyProtection="1">
      <alignment vertical="center" wrapText="1"/>
      <protection hidden="1"/>
    </xf>
    <xf numFmtId="0" fontId="17" fillId="0" borderId="29" xfId="1" applyNumberFormat="1" applyFont="1" applyFill="1" applyBorder="1" applyAlignment="1" applyProtection="1">
      <alignment vertical="center" wrapText="1"/>
      <protection hidden="1"/>
    </xf>
    <xf numFmtId="0" fontId="17" fillId="0" borderId="27" xfId="1" applyNumberFormat="1" applyFont="1" applyFill="1" applyBorder="1" applyAlignment="1" applyProtection="1">
      <alignment vertical="center"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0" fontId="18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vertical="center" wrapText="1"/>
      <protection hidden="1"/>
    </xf>
    <xf numFmtId="175" fontId="14" fillId="0" borderId="6" xfId="1" applyNumberFormat="1" applyFont="1" applyFill="1" applyBorder="1" applyAlignment="1" applyProtection="1">
      <alignment vertical="center" wrapText="1"/>
      <protection hidden="1"/>
    </xf>
    <xf numFmtId="175" fontId="14" fillId="0" borderId="29" xfId="1" applyNumberFormat="1" applyFont="1" applyFill="1" applyBorder="1" applyAlignment="1" applyProtection="1">
      <alignment vertical="center" wrapText="1"/>
      <protection hidden="1"/>
    </xf>
    <xf numFmtId="175" fontId="14" fillId="0" borderId="27" xfId="1" applyNumberFormat="1" applyFont="1" applyFill="1" applyBorder="1" applyAlignment="1" applyProtection="1">
      <alignment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Border="1" applyAlignment="1">
      <alignment wrapText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0" zoomScaleNormal="80" workbookViewId="0">
      <selection activeCell="D42" sqref="D42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316" t="s">
        <v>22</v>
      </c>
      <c r="E1" s="316"/>
    </row>
    <row r="2" spans="1:5" ht="18.75">
      <c r="D2" s="316" t="s">
        <v>24</v>
      </c>
      <c r="E2" s="316"/>
    </row>
    <row r="3" spans="1:5" ht="18.75">
      <c r="D3" s="316" t="s">
        <v>180</v>
      </c>
      <c r="E3" s="316"/>
    </row>
    <row r="4" spans="1:5" ht="18.75">
      <c r="D4" s="6" t="s">
        <v>242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317" t="s">
        <v>185</v>
      </c>
      <c r="B10" s="318"/>
      <c r="C10" s="318"/>
      <c r="D10" s="318"/>
      <c r="E10" s="318"/>
    </row>
    <row r="11" spans="1:5" ht="20.25">
      <c r="A11" s="318" t="s">
        <v>186</v>
      </c>
      <c r="B11" s="317"/>
      <c r="C11" s="317"/>
      <c r="D11" s="317"/>
      <c r="E11" s="317"/>
    </row>
    <row r="12" spans="1:5" ht="20.25">
      <c r="A12" s="7"/>
      <c r="B12" s="8"/>
      <c r="C12" s="9"/>
      <c r="D12" s="10"/>
      <c r="E12" s="11" t="s">
        <v>19</v>
      </c>
    </row>
    <row r="15" spans="1:5" s="14" customFormat="1" ht="55.5" customHeight="1">
      <c r="A15" s="12" t="s">
        <v>1</v>
      </c>
      <c r="B15" s="13" t="s">
        <v>0</v>
      </c>
      <c r="C15" s="13" t="s">
        <v>23</v>
      </c>
      <c r="D15" s="13" t="s">
        <v>27</v>
      </c>
      <c r="E15" s="13" t="s">
        <v>184</v>
      </c>
    </row>
    <row r="16" spans="1:5" ht="37.5" hidden="1">
      <c r="A16" s="4" t="s">
        <v>20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392782.52999999933</v>
      </c>
      <c r="D17" s="5">
        <f>D18</f>
        <v>0</v>
      </c>
      <c r="E17" s="5">
        <f>E18</f>
        <v>0</v>
      </c>
    </row>
    <row r="18" spans="1:8" ht="37.5" customHeight="1">
      <c r="A18" s="4" t="s">
        <v>6</v>
      </c>
      <c r="B18" s="15" t="s">
        <v>5</v>
      </c>
      <c r="C18" s="5">
        <f>C19+C23</f>
        <v>392782.52999999933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8</v>
      </c>
      <c r="B19" s="15" t="s">
        <v>7</v>
      </c>
      <c r="C19" s="5">
        <f>C20</f>
        <v>-4465750</v>
      </c>
      <c r="D19" s="5">
        <f t="shared" ref="D19:E21" si="0">D20</f>
        <v>-3644300</v>
      </c>
      <c r="E19" s="5">
        <f t="shared" si="0"/>
        <v>-4033200</v>
      </c>
    </row>
    <row r="20" spans="1:8" ht="18.75">
      <c r="A20" s="4" t="s">
        <v>10</v>
      </c>
      <c r="B20" s="15" t="s">
        <v>9</v>
      </c>
      <c r="C20" s="5">
        <f>C21</f>
        <v>-4465750</v>
      </c>
      <c r="D20" s="5">
        <f t="shared" si="0"/>
        <v>-3644300</v>
      </c>
      <c r="E20" s="5">
        <f t="shared" si="0"/>
        <v>-4033200</v>
      </c>
    </row>
    <row r="21" spans="1:8" ht="37.5">
      <c r="A21" s="4" t="s">
        <v>12</v>
      </c>
      <c r="B21" s="15" t="s">
        <v>11</v>
      </c>
      <c r="C21" s="5">
        <f>C22</f>
        <v>-4465750</v>
      </c>
      <c r="D21" s="5">
        <f t="shared" si="0"/>
        <v>-3644300</v>
      </c>
      <c r="E21" s="5">
        <f t="shared" si="0"/>
        <v>-4033200</v>
      </c>
    </row>
    <row r="22" spans="1:8" ht="37.5">
      <c r="A22" s="4" t="s">
        <v>25</v>
      </c>
      <c r="B22" s="15" t="s">
        <v>28</v>
      </c>
      <c r="C22" s="5">
        <f>'Приложение 2 доходы'!C10*(-1)</f>
        <v>-4465750</v>
      </c>
      <c r="D22" s="5">
        <f>'Приложение 2 доходы'!D10*(-1)</f>
        <v>-3644300</v>
      </c>
      <c r="E22" s="5">
        <f>'Приложение 2 доходы'!E10*(-1)</f>
        <v>-4033200</v>
      </c>
    </row>
    <row r="23" spans="1:8" ht="18.75">
      <c r="A23" s="4" t="s">
        <v>14</v>
      </c>
      <c r="B23" s="15" t="s">
        <v>13</v>
      </c>
      <c r="C23" s="5">
        <f>C24</f>
        <v>4858532.5299999993</v>
      </c>
      <c r="D23" s="5">
        <f t="shared" ref="D23:E25" si="1">D24</f>
        <v>3644300</v>
      </c>
      <c r="E23" s="5">
        <f t="shared" si="1"/>
        <v>4033200</v>
      </c>
    </row>
    <row r="24" spans="1:8" ht="18.75">
      <c r="A24" s="4" t="s">
        <v>16</v>
      </c>
      <c r="B24" s="15" t="s">
        <v>15</v>
      </c>
      <c r="C24" s="5">
        <f>C25</f>
        <v>4858532.5299999993</v>
      </c>
      <c r="D24" s="5">
        <f t="shared" si="1"/>
        <v>3644300</v>
      </c>
      <c r="E24" s="5">
        <f t="shared" si="1"/>
        <v>4033200</v>
      </c>
    </row>
    <row r="25" spans="1:8" ht="39.75" customHeight="1">
      <c r="A25" s="4" t="s">
        <v>18</v>
      </c>
      <c r="B25" s="15" t="s">
        <v>17</v>
      </c>
      <c r="C25" s="5">
        <f>C26</f>
        <v>4858532.5299999993</v>
      </c>
      <c r="D25" s="5">
        <f t="shared" si="1"/>
        <v>3644300</v>
      </c>
      <c r="E25" s="5">
        <f t="shared" si="1"/>
        <v>4033200</v>
      </c>
    </row>
    <row r="26" spans="1:8" ht="39.75" customHeight="1">
      <c r="A26" s="4" t="s">
        <v>26</v>
      </c>
      <c r="B26" s="15" t="s">
        <v>29</v>
      </c>
      <c r="C26" s="5">
        <f>'Приложение 5'!X10</f>
        <v>4858532.5299999993</v>
      </c>
      <c r="D26" s="5">
        <f>'Приложение 5'!Y10</f>
        <v>3644300</v>
      </c>
      <c r="E26" s="5">
        <f>'Приложение 5'!Z10</f>
        <v>4033200</v>
      </c>
    </row>
    <row r="27" spans="1:8" ht="39.75" customHeight="1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8"/>
  <sheetViews>
    <sheetView zoomScale="80" zoomScaleNormal="80" workbookViewId="0">
      <selection activeCell="A11" sqref="A11"/>
    </sheetView>
  </sheetViews>
  <sheetFormatPr defaultRowHeight="15.75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206</v>
      </c>
    </row>
    <row r="2" spans="1:5">
      <c r="C2" s="23"/>
      <c r="D2" s="23"/>
      <c r="E2" s="23" t="s">
        <v>24</v>
      </c>
    </row>
    <row r="3" spans="1:5">
      <c r="C3" s="23"/>
      <c r="D3" s="23"/>
      <c r="E3" s="23" t="s">
        <v>179</v>
      </c>
    </row>
    <row r="4" spans="1:5">
      <c r="C4" s="23"/>
      <c r="D4" s="23"/>
      <c r="E4" s="23" t="s">
        <v>241</v>
      </c>
    </row>
    <row r="6" spans="1:5" ht="39.75" customHeight="1">
      <c r="A6" s="319" t="s">
        <v>183</v>
      </c>
      <c r="B6" s="319"/>
      <c r="C6" s="319"/>
      <c r="D6" s="319"/>
      <c r="E6" s="319"/>
    </row>
    <row r="7" spans="1:5" ht="16.5" thickBot="1"/>
    <row r="8" spans="1:5" ht="25.5">
      <c r="A8" s="320" t="s">
        <v>0</v>
      </c>
      <c r="B8" s="255" t="s">
        <v>218</v>
      </c>
      <c r="C8" s="301">
        <v>2022</v>
      </c>
      <c r="D8" s="255">
        <v>2023</v>
      </c>
      <c r="E8" s="302">
        <v>2024</v>
      </c>
    </row>
    <row r="9" spans="1:5" ht="12.75">
      <c r="A9" s="321"/>
      <c r="B9" s="256">
        <v>2</v>
      </c>
      <c r="C9" s="257">
        <v>3</v>
      </c>
      <c r="D9" s="256">
        <v>4</v>
      </c>
      <c r="E9" s="258">
        <v>5</v>
      </c>
    </row>
    <row r="10" spans="1:5" s="26" customFormat="1" ht="25.5">
      <c r="A10" s="259" t="s">
        <v>31</v>
      </c>
      <c r="B10" s="260" t="s">
        <v>30</v>
      </c>
      <c r="C10" s="261">
        <f>C11+C41</f>
        <v>4465750</v>
      </c>
      <c r="D10" s="262">
        <f>D11+D41</f>
        <v>3644300</v>
      </c>
      <c r="E10" s="263">
        <f>E11+E41</f>
        <v>4033200</v>
      </c>
    </row>
    <row r="11" spans="1:5" s="26" customFormat="1" ht="12.75">
      <c r="A11" s="259" t="s">
        <v>33</v>
      </c>
      <c r="B11" s="260" t="s">
        <v>32</v>
      </c>
      <c r="C11" s="261">
        <f>C12+C18+C26+C37</f>
        <v>1130700</v>
      </c>
      <c r="D11" s="261">
        <f>D12+D18+D26+D37</f>
        <v>1060000</v>
      </c>
      <c r="E11" s="261">
        <f>E12+E18+E26+E37</f>
        <v>1076000</v>
      </c>
    </row>
    <row r="12" spans="1:5" s="26" customFormat="1" ht="12.75">
      <c r="A12" s="264" t="s">
        <v>35</v>
      </c>
      <c r="B12" s="265" t="s">
        <v>34</v>
      </c>
      <c r="C12" s="266">
        <f>C13</f>
        <v>227000</v>
      </c>
      <c r="D12" s="267">
        <f>D13</f>
        <v>234000</v>
      </c>
      <c r="E12" s="268">
        <f>E13</f>
        <v>242000</v>
      </c>
    </row>
    <row r="13" spans="1:5" s="26" customFormat="1" ht="12.75">
      <c r="A13" s="269" t="s">
        <v>37</v>
      </c>
      <c r="B13" s="270" t="s">
        <v>36</v>
      </c>
      <c r="C13" s="271">
        <f>C14+C16</f>
        <v>227000</v>
      </c>
      <c r="D13" s="271">
        <f>D14+D16</f>
        <v>234000</v>
      </c>
      <c r="E13" s="271">
        <f>E14+E16</f>
        <v>242000</v>
      </c>
    </row>
    <row r="14" spans="1:5" s="26" customFormat="1" ht="54" customHeight="1">
      <c r="A14" s="273" t="s">
        <v>39</v>
      </c>
      <c r="B14" s="274" t="s">
        <v>38</v>
      </c>
      <c r="C14" s="275">
        <f>C15</f>
        <v>225000</v>
      </c>
      <c r="D14" s="276">
        <f>D15</f>
        <v>232000</v>
      </c>
      <c r="E14" s="277">
        <f>E15</f>
        <v>240000</v>
      </c>
    </row>
    <row r="15" spans="1:5" s="26" customFormat="1" ht="84" customHeight="1">
      <c r="A15" s="278" t="s">
        <v>207</v>
      </c>
      <c r="B15" s="279" t="s">
        <v>40</v>
      </c>
      <c r="C15" s="280">
        <v>225000</v>
      </c>
      <c r="D15" s="281">
        <v>232000</v>
      </c>
      <c r="E15" s="282">
        <v>240000</v>
      </c>
    </row>
    <row r="16" spans="1:5" ht="38.25">
      <c r="A16" s="273" t="s">
        <v>42</v>
      </c>
      <c r="B16" s="274" t="s">
        <v>41</v>
      </c>
      <c r="C16" s="275">
        <f>C17</f>
        <v>2000</v>
      </c>
      <c r="D16" s="276">
        <f>D17</f>
        <v>2000</v>
      </c>
      <c r="E16" s="277">
        <f>E17</f>
        <v>2000</v>
      </c>
    </row>
    <row r="17" spans="1:5" s="26" customFormat="1" ht="51">
      <c r="A17" s="283" t="s">
        <v>208</v>
      </c>
      <c r="B17" s="279" t="s">
        <v>43</v>
      </c>
      <c r="C17" s="280">
        <v>2000</v>
      </c>
      <c r="D17" s="281">
        <v>2000</v>
      </c>
      <c r="E17" s="282">
        <v>2000</v>
      </c>
    </row>
    <row r="18" spans="1:5" ht="25.5">
      <c r="A18" s="264" t="s">
        <v>45</v>
      </c>
      <c r="B18" s="265" t="s">
        <v>44</v>
      </c>
      <c r="C18" s="266">
        <f>C19</f>
        <v>181000</v>
      </c>
      <c r="D18" s="267">
        <f>D19</f>
        <v>185000</v>
      </c>
      <c r="E18" s="268">
        <f>E19</f>
        <v>188000</v>
      </c>
    </row>
    <row r="19" spans="1:5" ht="25.5">
      <c r="A19" s="269" t="s">
        <v>47</v>
      </c>
      <c r="B19" s="270" t="s">
        <v>46</v>
      </c>
      <c r="C19" s="285">
        <f>C20+C22+C25</f>
        <v>181000</v>
      </c>
      <c r="D19" s="285">
        <f>D20+D22+D25</f>
        <v>185000</v>
      </c>
      <c r="E19" s="285">
        <f>E20+E22+E25</f>
        <v>188000</v>
      </c>
    </row>
    <row r="20" spans="1:5" ht="57.75" customHeight="1">
      <c r="A20" s="273" t="s">
        <v>49</v>
      </c>
      <c r="B20" s="284" t="s">
        <v>48</v>
      </c>
      <c r="C20" s="275">
        <f>C21</f>
        <v>82000</v>
      </c>
      <c r="D20" s="276">
        <f>D21</f>
        <v>83000</v>
      </c>
      <c r="E20" s="277">
        <f>E21</f>
        <v>83000</v>
      </c>
    </row>
    <row r="21" spans="1:5" s="26" customFormat="1" ht="83.25" customHeight="1">
      <c r="A21" s="283" t="s">
        <v>51</v>
      </c>
      <c r="B21" s="287" t="s">
        <v>50</v>
      </c>
      <c r="C21" s="280">
        <v>82000</v>
      </c>
      <c r="D21" s="281">
        <v>83000</v>
      </c>
      <c r="E21" s="282">
        <v>83000</v>
      </c>
    </row>
    <row r="22" spans="1:5" s="26" customFormat="1" ht="59.25" customHeight="1">
      <c r="A22" s="273" t="s">
        <v>53</v>
      </c>
      <c r="B22" s="284" t="s">
        <v>52</v>
      </c>
      <c r="C22" s="275">
        <f>C23</f>
        <v>109000</v>
      </c>
      <c r="D22" s="276">
        <f>D23</f>
        <v>112000</v>
      </c>
      <c r="E22" s="277">
        <f>E23</f>
        <v>116000</v>
      </c>
    </row>
    <row r="23" spans="1:5" s="26" customFormat="1" ht="83.25" customHeight="1">
      <c r="A23" s="283" t="s">
        <v>55</v>
      </c>
      <c r="B23" s="287" t="s">
        <v>54</v>
      </c>
      <c r="C23" s="280">
        <v>109000</v>
      </c>
      <c r="D23" s="281">
        <v>112000</v>
      </c>
      <c r="E23" s="282">
        <v>116000</v>
      </c>
    </row>
    <row r="24" spans="1:5" s="26" customFormat="1" ht="57" customHeight="1">
      <c r="A24" s="273" t="s">
        <v>57</v>
      </c>
      <c r="B24" s="284" t="s">
        <v>56</v>
      </c>
      <c r="C24" s="275">
        <f>C25</f>
        <v>-10000</v>
      </c>
      <c r="D24" s="276">
        <f>D25</f>
        <v>-10000</v>
      </c>
      <c r="E24" s="277">
        <f>E25</f>
        <v>-11000</v>
      </c>
    </row>
    <row r="25" spans="1:5" ht="82.5" customHeight="1">
      <c r="A25" s="283" t="s">
        <v>59</v>
      </c>
      <c r="B25" s="287" t="s">
        <v>58</v>
      </c>
      <c r="C25" s="280">
        <v>-10000</v>
      </c>
      <c r="D25" s="281">
        <v>-10000</v>
      </c>
      <c r="E25" s="282">
        <v>-11000</v>
      </c>
    </row>
    <row r="26" spans="1:5" ht="12.75">
      <c r="A26" s="264" t="s">
        <v>61</v>
      </c>
      <c r="B26" s="265" t="s">
        <v>60</v>
      </c>
      <c r="C26" s="266">
        <f>C27+C30</f>
        <v>635000</v>
      </c>
      <c r="D26" s="267">
        <f>D27+D30</f>
        <v>641000</v>
      </c>
      <c r="E26" s="268">
        <f>E27+E30</f>
        <v>646000</v>
      </c>
    </row>
    <row r="27" spans="1:5" ht="12.75">
      <c r="A27" s="269" t="s">
        <v>63</v>
      </c>
      <c r="B27" s="270" t="s">
        <v>62</v>
      </c>
      <c r="C27" s="285">
        <f t="shared" ref="C27:E28" si="0">C28</f>
        <v>15000</v>
      </c>
      <c r="D27" s="272">
        <f t="shared" si="0"/>
        <v>15000</v>
      </c>
      <c r="E27" s="286">
        <f t="shared" si="0"/>
        <v>15000</v>
      </c>
    </row>
    <row r="28" spans="1:5" ht="38.25">
      <c r="A28" s="283" t="s">
        <v>65</v>
      </c>
      <c r="B28" s="288" t="s">
        <v>64</v>
      </c>
      <c r="C28" s="289">
        <f t="shared" si="0"/>
        <v>15000</v>
      </c>
      <c r="D28" s="290">
        <f t="shared" si="0"/>
        <v>15000</v>
      </c>
      <c r="E28" s="291">
        <f t="shared" si="0"/>
        <v>15000</v>
      </c>
    </row>
    <row r="29" spans="1:5" s="26" customFormat="1" ht="70.5" customHeight="1">
      <c r="A29" s="283" t="s">
        <v>209</v>
      </c>
      <c r="B29" s="287" t="s">
        <v>66</v>
      </c>
      <c r="C29" s="280">
        <v>15000</v>
      </c>
      <c r="D29" s="281">
        <v>15000</v>
      </c>
      <c r="E29" s="282">
        <v>15000</v>
      </c>
    </row>
    <row r="30" spans="1:5" s="26" customFormat="1" ht="12.75">
      <c r="A30" s="269" t="s">
        <v>68</v>
      </c>
      <c r="B30" s="270" t="s">
        <v>67</v>
      </c>
      <c r="C30" s="285">
        <f>C31+C34</f>
        <v>620000</v>
      </c>
      <c r="D30" s="272">
        <f>D31+D34</f>
        <v>626000</v>
      </c>
      <c r="E30" s="286">
        <f>E31+E34</f>
        <v>631000</v>
      </c>
    </row>
    <row r="31" spans="1:5" ht="12.75">
      <c r="A31" s="273" t="s">
        <v>70</v>
      </c>
      <c r="B31" s="274" t="s">
        <v>69</v>
      </c>
      <c r="C31" s="275">
        <f t="shared" ref="C31:E32" si="1">C32</f>
        <v>12000</v>
      </c>
      <c r="D31" s="276">
        <f t="shared" si="1"/>
        <v>12000</v>
      </c>
      <c r="E31" s="277">
        <f t="shared" si="1"/>
        <v>12000</v>
      </c>
    </row>
    <row r="32" spans="1:5" ht="25.5">
      <c r="A32" s="283" t="s">
        <v>72</v>
      </c>
      <c r="B32" s="288" t="s">
        <v>71</v>
      </c>
      <c r="C32" s="289">
        <f t="shared" si="1"/>
        <v>12000</v>
      </c>
      <c r="D32" s="290">
        <f t="shared" si="1"/>
        <v>12000</v>
      </c>
      <c r="E32" s="291">
        <f t="shared" si="1"/>
        <v>12000</v>
      </c>
    </row>
    <row r="33" spans="1:5" ht="57" customHeight="1">
      <c r="A33" s="283" t="s">
        <v>74</v>
      </c>
      <c r="B33" s="287" t="s">
        <v>73</v>
      </c>
      <c r="C33" s="280">
        <v>12000</v>
      </c>
      <c r="D33" s="281">
        <v>12000</v>
      </c>
      <c r="E33" s="282">
        <v>12000</v>
      </c>
    </row>
    <row r="34" spans="1:5" ht="12.75">
      <c r="A34" s="273" t="s">
        <v>76</v>
      </c>
      <c r="B34" s="274" t="s">
        <v>75</v>
      </c>
      <c r="C34" s="275">
        <f>C36</f>
        <v>608000</v>
      </c>
      <c r="D34" s="276">
        <f>D36</f>
        <v>614000</v>
      </c>
      <c r="E34" s="277">
        <f>E36</f>
        <v>619000</v>
      </c>
    </row>
    <row r="35" spans="1:5" ht="25.5">
      <c r="A35" s="283" t="s">
        <v>78</v>
      </c>
      <c r="B35" s="288" t="s">
        <v>77</v>
      </c>
      <c r="C35" s="289">
        <f>C36</f>
        <v>608000</v>
      </c>
      <c r="D35" s="290">
        <f>D36</f>
        <v>614000</v>
      </c>
      <c r="E35" s="291">
        <f>E36</f>
        <v>619000</v>
      </c>
    </row>
    <row r="36" spans="1:5" ht="57.75" customHeight="1">
      <c r="A36" s="283" t="s">
        <v>80</v>
      </c>
      <c r="B36" s="287" t="s">
        <v>79</v>
      </c>
      <c r="C36" s="280">
        <v>608000</v>
      </c>
      <c r="D36" s="281">
        <v>614000</v>
      </c>
      <c r="E36" s="282">
        <v>619000</v>
      </c>
    </row>
    <row r="37" spans="1:5" ht="12.75">
      <c r="A37" s="264" t="s">
        <v>210</v>
      </c>
      <c r="B37" s="265" t="s">
        <v>211</v>
      </c>
      <c r="C37" s="266">
        <f t="shared" ref="C37:E39" si="2">C38</f>
        <v>87700</v>
      </c>
      <c r="D37" s="267">
        <f t="shared" si="2"/>
        <v>0</v>
      </c>
      <c r="E37" s="268">
        <f t="shared" si="2"/>
        <v>0</v>
      </c>
    </row>
    <row r="38" spans="1:5" ht="12.75">
      <c r="A38" s="273" t="s">
        <v>212</v>
      </c>
      <c r="B38" s="274" t="s">
        <v>213</v>
      </c>
      <c r="C38" s="275">
        <f t="shared" si="2"/>
        <v>87700</v>
      </c>
      <c r="D38" s="276">
        <f t="shared" si="2"/>
        <v>0</v>
      </c>
      <c r="E38" s="277">
        <f t="shared" si="2"/>
        <v>0</v>
      </c>
    </row>
    <row r="39" spans="1:5" ht="12.75">
      <c r="A39" s="283" t="s">
        <v>214</v>
      </c>
      <c r="B39" s="287" t="s">
        <v>255</v>
      </c>
      <c r="C39" s="281">
        <f>C40</f>
        <v>87700</v>
      </c>
      <c r="D39" s="281">
        <f t="shared" si="2"/>
        <v>0</v>
      </c>
      <c r="E39" s="281">
        <f t="shared" si="2"/>
        <v>0</v>
      </c>
    </row>
    <row r="40" spans="1:5" ht="28.5" customHeight="1">
      <c r="A40" s="283" t="s">
        <v>215</v>
      </c>
      <c r="B40" s="287" t="s">
        <v>256</v>
      </c>
      <c r="C40" s="280">
        <f>57200+30500</f>
        <v>87700</v>
      </c>
      <c r="D40" s="281">
        <v>0</v>
      </c>
      <c r="E40" s="282">
        <v>0</v>
      </c>
    </row>
    <row r="41" spans="1:5" ht="12.75">
      <c r="A41" s="259" t="s">
        <v>82</v>
      </c>
      <c r="B41" s="260" t="s">
        <v>81</v>
      </c>
      <c r="C41" s="261">
        <f>C42</f>
        <v>3335050</v>
      </c>
      <c r="D41" s="261">
        <f>D42</f>
        <v>2584300</v>
      </c>
      <c r="E41" s="261">
        <f>E42</f>
        <v>2957200</v>
      </c>
    </row>
    <row r="42" spans="1:5" ht="25.5">
      <c r="A42" s="264" t="s">
        <v>84</v>
      </c>
      <c r="B42" s="265" t="s">
        <v>83</v>
      </c>
      <c r="C42" s="266">
        <f>C43+C48+C51+C54</f>
        <v>3335050</v>
      </c>
      <c r="D42" s="267">
        <f>D43+D48+D51+D54</f>
        <v>2584300</v>
      </c>
      <c r="E42" s="268">
        <f>E43+E48+E51+E54</f>
        <v>2957200</v>
      </c>
    </row>
    <row r="43" spans="1:5" ht="12.75">
      <c r="A43" s="292" t="s">
        <v>86</v>
      </c>
      <c r="B43" s="293" t="s">
        <v>85</v>
      </c>
      <c r="C43" s="294">
        <f>C44+C46</f>
        <v>2549000</v>
      </c>
      <c r="D43" s="294">
        <f>D44+D46</f>
        <v>2476000</v>
      </c>
      <c r="E43" s="294">
        <f>E44+E46</f>
        <v>2493000</v>
      </c>
    </row>
    <row r="44" spans="1:5" ht="12.75">
      <c r="A44" s="273" t="s">
        <v>194</v>
      </c>
      <c r="B44" s="274" t="s">
        <v>195</v>
      </c>
      <c r="C44" s="275">
        <f t="shared" ref="C44:E46" si="3">C45</f>
        <v>2506000</v>
      </c>
      <c r="D44" s="276">
        <f t="shared" si="3"/>
        <v>2449000</v>
      </c>
      <c r="E44" s="277">
        <f t="shared" si="3"/>
        <v>2466000</v>
      </c>
    </row>
    <row r="45" spans="1:5" ht="25.5">
      <c r="A45" s="283" t="s">
        <v>193</v>
      </c>
      <c r="B45" s="287" t="s">
        <v>196</v>
      </c>
      <c r="C45" s="280">
        <v>2506000</v>
      </c>
      <c r="D45" s="281">
        <v>2449000</v>
      </c>
      <c r="E45" s="282">
        <v>2466000</v>
      </c>
    </row>
    <row r="46" spans="1:5" ht="25.5">
      <c r="A46" s="273" t="s">
        <v>88</v>
      </c>
      <c r="B46" s="274" t="s">
        <v>87</v>
      </c>
      <c r="C46" s="275">
        <f t="shared" si="3"/>
        <v>43000</v>
      </c>
      <c r="D46" s="276">
        <f t="shared" si="3"/>
        <v>27000</v>
      </c>
      <c r="E46" s="277">
        <f t="shared" si="3"/>
        <v>27000</v>
      </c>
    </row>
    <row r="47" spans="1:5" ht="25.5">
      <c r="A47" s="283" t="s">
        <v>89</v>
      </c>
      <c r="B47" s="287" t="s">
        <v>182</v>
      </c>
      <c r="C47" s="280">
        <f>27000+16000</f>
        <v>43000</v>
      </c>
      <c r="D47" s="281">
        <v>27000</v>
      </c>
      <c r="E47" s="282">
        <v>27000</v>
      </c>
    </row>
    <row r="48" spans="1:5" ht="25.5">
      <c r="A48" s="292" t="s">
        <v>201</v>
      </c>
      <c r="B48" s="297" t="s">
        <v>202</v>
      </c>
      <c r="C48" s="295">
        <f t="shared" ref="C48:E49" si="4">C49</f>
        <v>286000</v>
      </c>
      <c r="D48" s="295">
        <f t="shared" si="4"/>
        <v>0</v>
      </c>
      <c r="E48" s="295">
        <f t="shared" si="4"/>
        <v>352100</v>
      </c>
    </row>
    <row r="49" spans="1:5" ht="12.75">
      <c r="A49" s="273" t="s">
        <v>199</v>
      </c>
      <c r="B49" s="284" t="s">
        <v>200</v>
      </c>
      <c r="C49" s="275">
        <f t="shared" si="4"/>
        <v>286000</v>
      </c>
      <c r="D49" s="275">
        <f t="shared" si="4"/>
        <v>0</v>
      </c>
      <c r="E49" s="275">
        <f t="shared" si="4"/>
        <v>352100</v>
      </c>
    </row>
    <row r="50" spans="1:5" ht="12.75">
      <c r="A50" s="283" t="s">
        <v>197</v>
      </c>
      <c r="B50" s="287" t="s">
        <v>198</v>
      </c>
      <c r="C50" s="280">
        <v>286000</v>
      </c>
      <c r="D50" s="281">
        <v>0</v>
      </c>
      <c r="E50" s="282">
        <v>352100</v>
      </c>
    </row>
    <row r="51" spans="1:5" ht="12.75">
      <c r="A51" s="292" t="s">
        <v>91</v>
      </c>
      <c r="B51" s="293" t="s">
        <v>90</v>
      </c>
      <c r="C51" s="294">
        <f t="shared" ref="C51:E52" si="5">C52</f>
        <v>104800</v>
      </c>
      <c r="D51" s="295">
        <f t="shared" si="5"/>
        <v>108300</v>
      </c>
      <c r="E51" s="296">
        <f t="shared" si="5"/>
        <v>112100</v>
      </c>
    </row>
    <row r="52" spans="1:5" ht="38.25">
      <c r="A52" s="273" t="s">
        <v>216</v>
      </c>
      <c r="B52" s="274" t="s">
        <v>92</v>
      </c>
      <c r="C52" s="275">
        <f t="shared" si="5"/>
        <v>104800</v>
      </c>
      <c r="D52" s="276">
        <f t="shared" si="5"/>
        <v>108300</v>
      </c>
      <c r="E52" s="277">
        <f t="shared" si="5"/>
        <v>112100</v>
      </c>
    </row>
    <row r="53" spans="1:5" ht="42.75" customHeight="1">
      <c r="A53" s="283" t="s">
        <v>217</v>
      </c>
      <c r="B53" s="287" t="s">
        <v>181</v>
      </c>
      <c r="C53" s="281">
        <v>104800</v>
      </c>
      <c r="D53" s="281">
        <v>108300</v>
      </c>
      <c r="E53" s="282">
        <v>112100</v>
      </c>
    </row>
    <row r="54" spans="1:5" ht="12.75">
      <c r="A54" s="292" t="s">
        <v>126</v>
      </c>
      <c r="B54" s="293" t="s">
        <v>190</v>
      </c>
      <c r="C54" s="294">
        <f t="shared" ref="C54:E55" si="6">C55</f>
        <v>395250</v>
      </c>
      <c r="D54" s="294">
        <f t="shared" si="6"/>
        <v>0</v>
      </c>
      <c r="E54" s="294">
        <f t="shared" si="6"/>
        <v>0</v>
      </c>
    </row>
    <row r="55" spans="1:5" ht="12.75">
      <c r="A55" s="273" t="s">
        <v>189</v>
      </c>
      <c r="B55" s="274" t="s">
        <v>191</v>
      </c>
      <c r="C55" s="275">
        <f t="shared" si="6"/>
        <v>395250</v>
      </c>
      <c r="D55" s="276">
        <f t="shared" si="6"/>
        <v>0</v>
      </c>
      <c r="E55" s="277">
        <f t="shared" si="6"/>
        <v>0</v>
      </c>
    </row>
    <row r="56" spans="1:5" ht="25.5">
      <c r="A56" s="283" t="s">
        <v>162</v>
      </c>
      <c r="B56" s="287" t="s">
        <v>192</v>
      </c>
      <c r="C56" s="280">
        <v>395250</v>
      </c>
      <c r="D56" s="281">
        <v>0</v>
      </c>
      <c r="E56" s="282">
        <v>0</v>
      </c>
    </row>
    <row r="57" spans="1:5" ht="12.75">
      <c r="A57" s="298"/>
      <c r="B57" s="299"/>
      <c r="C57" s="300"/>
      <c r="D57" s="300"/>
      <c r="E57" s="300"/>
    </row>
    <row r="58" spans="1:5" ht="12.75">
      <c r="A58" s="298"/>
      <c r="B58" s="299"/>
      <c r="C58" s="300"/>
      <c r="D58" s="300"/>
      <c r="E58" s="300"/>
    </row>
  </sheetData>
  <mergeCells count="2">
    <mergeCell ref="A6:E6"/>
    <mergeCell ref="A8:A9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workbookViewId="0">
      <selection activeCell="H11" sqref="H11"/>
    </sheetView>
  </sheetViews>
  <sheetFormatPr defaultRowHeight="12.75"/>
  <cols>
    <col min="1" max="1" width="80.33203125" style="30" customWidth="1"/>
    <col min="2" max="2" width="0" style="30" hidden="1" customWidth="1"/>
    <col min="3" max="3" width="5.6640625" style="30" customWidth="1"/>
    <col min="4" max="4" width="7.6640625" style="30" customWidth="1"/>
    <col min="5" max="6" width="0" style="30" hidden="1" customWidth="1"/>
    <col min="7" max="7" width="18.33203125" style="30" customWidth="1"/>
    <col min="8" max="8" width="17.1640625" style="30" customWidth="1"/>
    <col min="9" max="9" width="16.6640625" style="30" customWidth="1"/>
    <col min="10" max="241" width="10.6640625" style="30" customWidth="1"/>
    <col min="242" max="16384" width="9.33203125" style="30"/>
  </cols>
  <sheetData>
    <row r="1" spans="1:9" ht="15" customHeight="1">
      <c r="A1" s="27"/>
      <c r="B1" s="27"/>
      <c r="C1" s="27"/>
      <c r="D1" s="20"/>
      <c r="E1" s="20"/>
      <c r="F1" s="20"/>
      <c r="G1" s="28" t="s">
        <v>219</v>
      </c>
      <c r="H1" s="29"/>
      <c r="I1" s="29"/>
    </row>
    <row r="2" spans="1:9" ht="15" customHeight="1">
      <c r="A2" s="27"/>
      <c r="B2" s="27"/>
      <c r="C2" s="27"/>
      <c r="D2" s="20"/>
      <c r="E2" s="20"/>
      <c r="F2" s="20"/>
      <c r="G2" s="31" t="s">
        <v>24</v>
      </c>
      <c r="H2" s="29"/>
      <c r="I2" s="29"/>
    </row>
    <row r="3" spans="1:9" ht="15" customHeight="1">
      <c r="A3" s="27"/>
      <c r="B3" s="27"/>
      <c r="C3" s="27"/>
      <c r="D3" s="20"/>
      <c r="E3" s="20"/>
      <c r="F3" s="20"/>
      <c r="G3" s="31" t="s">
        <v>178</v>
      </c>
      <c r="H3" s="29"/>
      <c r="I3" s="29"/>
    </row>
    <row r="4" spans="1:9" ht="15" customHeight="1">
      <c r="A4" s="27"/>
      <c r="B4" s="32"/>
      <c r="C4" s="33"/>
      <c r="D4" s="19"/>
      <c r="E4" s="19"/>
      <c r="F4" s="19"/>
      <c r="G4" s="34" t="s">
        <v>243</v>
      </c>
      <c r="H4" s="29"/>
      <c r="I4" s="29"/>
    </row>
    <row r="5" spans="1:9" ht="17.25" customHeight="1">
      <c r="A5" s="27"/>
      <c r="B5" s="32"/>
      <c r="C5" s="33"/>
      <c r="D5" s="19"/>
      <c r="E5" s="19"/>
      <c r="F5" s="19"/>
      <c r="G5" s="29"/>
      <c r="H5" s="29"/>
      <c r="I5" s="29"/>
    </row>
    <row r="6" spans="1:9" ht="37.5" customHeight="1">
      <c r="A6" s="323" t="s">
        <v>187</v>
      </c>
      <c r="B6" s="323"/>
      <c r="C6" s="323"/>
      <c r="D6" s="323"/>
      <c r="E6" s="323"/>
      <c r="F6" s="323"/>
      <c r="G6" s="323"/>
      <c r="H6" s="323"/>
      <c r="I6" s="323"/>
    </row>
    <row r="7" spans="1:9" ht="11.25" customHeight="1" thickBot="1">
      <c r="A7" s="27"/>
      <c r="B7" s="27"/>
      <c r="C7" s="27"/>
      <c r="D7" s="20"/>
      <c r="E7" s="20"/>
      <c r="F7" s="20"/>
      <c r="G7" s="29"/>
      <c r="H7" s="29"/>
      <c r="I7" s="29"/>
    </row>
    <row r="8" spans="1:9" ht="18.75" hidden="1" customHeight="1">
      <c r="A8" s="35"/>
      <c r="B8" s="36"/>
      <c r="C8" s="36"/>
      <c r="D8" s="36"/>
      <c r="E8" s="36"/>
      <c r="F8" s="36"/>
      <c r="G8" s="36"/>
      <c r="H8" s="36"/>
      <c r="I8" s="37" t="s">
        <v>19</v>
      </c>
    </row>
    <row r="9" spans="1:9" ht="18" customHeight="1" thickBot="1">
      <c r="A9" s="38" t="s">
        <v>93</v>
      </c>
      <c r="B9" s="40" t="s">
        <v>94</v>
      </c>
      <c r="C9" s="41" t="s">
        <v>95</v>
      </c>
      <c r="D9" s="41" t="s">
        <v>96</v>
      </c>
      <c r="E9" s="42" t="s">
        <v>97</v>
      </c>
      <c r="F9" s="42" t="s">
        <v>98</v>
      </c>
      <c r="G9" s="39">
        <v>2022</v>
      </c>
      <c r="H9" s="39">
        <v>2023</v>
      </c>
      <c r="I9" s="43">
        <v>2024</v>
      </c>
    </row>
    <row r="10" spans="1:9" ht="15.95" customHeight="1">
      <c r="A10" s="123" t="s">
        <v>154</v>
      </c>
      <c r="B10" s="124"/>
      <c r="C10" s="140">
        <v>1</v>
      </c>
      <c r="D10" s="140">
        <v>0</v>
      </c>
      <c r="E10" s="324"/>
      <c r="F10" s="324"/>
      <c r="G10" s="125">
        <f>G11+G12+G13+G14</f>
        <v>2049000.8</v>
      </c>
      <c r="H10" s="125">
        <f>H11+H12+H13+H14</f>
        <v>1707230</v>
      </c>
      <c r="I10" s="125">
        <f>I11+I12+I13+I14</f>
        <v>1726330</v>
      </c>
    </row>
    <row r="11" spans="1:9" ht="27.75" customHeight="1">
      <c r="A11" s="126" t="s">
        <v>117</v>
      </c>
      <c r="B11" s="127"/>
      <c r="C11" s="128">
        <v>1</v>
      </c>
      <c r="D11" s="128">
        <v>2</v>
      </c>
      <c r="E11" s="322"/>
      <c r="F11" s="322"/>
      <c r="G11" s="129">
        <f>'Приложение 4'!O11</f>
        <v>580000</v>
      </c>
      <c r="H11" s="129">
        <f>'Приложение 4'!P11</f>
        <v>580000</v>
      </c>
      <c r="I11" s="130">
        <f>'Приложение 4'!Q11</f>
        <v>580000</v>
      </c>
    </row>
    <row r="12" spans="1:9" ht="39.75" customHeight="1">
      <c r="A12" s="126" t="s">
        <v>122</v>
      </c>
      <c r="B12" s="127"/>
      <c r="C12" s="128">
        <v>1</v>
      </c>
      <c r="D12" s="128">
        <v>4</v>
      </c>
      <c r="E12" s="322"/>
      <c r="F12" s="322"/>
      <c r="G12" s="129">
        <f>'Приложение 4'!O16</f>
        <v>1451700.8</v>
      </c>
      <c r="H12" s="129">
        <f>'Приложение 4'!P16</f>
        <v>1110830</v>
      </c>
      <c r="I12" s="130">
        <f>'Приложение 4'!Q16</f>
        <v>1129930</v>
      </c>
    </row>
    <row r="13" spans="1:9" ht="30" customHeight="1">
      <c r="A13" s="126" t="s">
        <v>128</v>
      </c>
      <c r="B13" s="127"/>
      <c r="C13" s="128">
        <v>1</v>
      </c>
      <c r="D13" s="128">
        <v>6</v>
      </c>
      <c r="E13" s="322"/>
      <c r="F13" s="322"/>
      <c r="G13" s="129">
        <f>'Приложение 4'!O24</f>
        <v>16400</v>
      </c>
      <c r="H13" s="129">
        <f>'Приложение 4'!P24</f>
        <v>16400</v>
      </c>
      <c r="I13" s="130">
        <f>'Приложение 4'!Q24</f>
        <v>16400</v>
      </c>
    </row>
    <row r="14" spans="1:9" ht="18.75" customHeight="1">
      <c r="A14" s="126" t="s">
        <v>250</v>
      </c>
      <c r="B14" s="127"/>
      <c r="C14" s="128">
        <v>1</v>
      </c>
      <c r="D14" s="128">
        <v>13</v>
      </c>
      <c r="E14" s="250"/>
      <c r="F14" s="250"/>
      <c r="G14" s="129">
        <f>'Приложение 4'!O29</f>
        <v>900</v>
      </c>
      <c r="H14" s="129">
        <f>'Приложение 4'!P29</f>
        <v>0</v>
      </c>
      <c r="I14" s="129">
        <f>'Приложение 4'!Q29</f>
        <v>0</v>
      </c>
    </row>
    <row r="15" spans="1:9" ht="15.95" customHeight="1">
      <c r="A15" s="131" t="s">
        <v>155</v>
      </c>
      <c r="B15" s="127"/>
      <c r="C15" s="139">
        <v>2</v>
      </c>
      <c r="D15" s="139">
        <v>0</v>
      </c>
      <c r="E15" s="322"/>
      <c r="F15" s="322"/>
      <c r="G15" s="132">
        <f>G16</f>
        <v>104800</v>
      </c>
      <c r="H15" s="132">
        <f>H16</f>
        <v>108300</v>
      </c>
      <c r="I15" s="133">
        <f>I16</f>
        <v>112100</v>
      </c>
    </row>
    <row r="16" spans="1:9" ht="18.75" customHeight="1">
      <c r="A16" s="134" t="s">
        <v>131</v>
      </c>
      <c r="B16" s="127"/>
      <c r="C16" s="128">
        <v>2</v>
      </c>
      <c r="D16" s="128">
        <v>3</v>
      </c>
      <c r="E16" s="322"/>
      <c r="F16" s="322"/>
      <c r="G16" s="129">
        <f>'Приложение 4'!O31</f>
        <v>104800</v>
      </c>
      <c r="H16" s="129">
        <f>'Приложение 4'!P31</f>
        <v>108300</v>
      </c>
      <c r="I16" s="130">
        <f>'Приложение 4'!Q31</f>
        <v>112100</v>
      </c>
    </row>
    <row r="17" spans="1:9" ht="15.75" customHeight="1">
      <c r="A17" s="135" t="s">
        <v>156</v>
      </c>
      <c r="B17" s="127"/>
      <c r="C17" s="139">
        <v>3</v>
      </c>
      <c r="D17" s="139">
        <v>0</v>
      </c>
      <c r="E17" s="322"/>
      <c r="F17" s="322"/>
      <c r="G17" s="132">
        <f>G18</f>
        <v>60000</v>
      </c>
      <c r="H17" s="132">
        <f>H18</f>
        <v>1000</v>
      </c>
      <c r="I17" s="133">
        <f>I18</f>
        <v>1000</v>
      </c>
    </row>
    <row r="18" spans="1:9" ht="15.95" customHeight="1">
      <c r="A18" s="136" t="s">
        <v>136</v>
      </c>
      <c r="B18" s="127"/>
      <c r="C18" s="128">
        <v>3</v>
      </c>
      <c r="D18" s="128">
        <v>10</v>
      </c>
      <c r="E18" s="322"/>
      <c r="F18" s="322"/>
      <c r="G18" s="129">
        <f>'Приложение 4'!O38</f>
        <v>60000</v>
      </c>
      <c r="H18" s="129">
        <f>'Приложение 4'!P38</f>
        <v>1000</v>
      </c>
      <c r="I18" s="130">
        <f>'Приложение 4'!Q38</f>
        <v>1000</v>
      </c>
    </row>
    <row r="19" spans="1:9" ht="15.95" customHeight="1">
      <c r="A19" s="131" t="s">
        <v>157</v>
      </c>
      <c r="B19" s="127"/>
      <c r="C19" s="139">
        <v>4</v>
      </c>
      <c r="D19" s="139">
        <v>0</v>
      </c>
      <c r="E19" s="322"/>
      <c r="F19" s="322"/>
      <c r="G19" s="133">
        <f>G20+G21</f>
        <v>494683.73</v>
      </c>
      <c r="H19" s="133">
        <f>H20+H21</f>
        <v>185000</v>
      </c>
      <c r="I19" s="133">
        <f>I20</f>
        <v>551000</v>
      </c>
    </row>
    <row r="20" spans="1:9" ht="15.95" customHeight="1">
      <c r="A20" s="137" t="s">
        <v>150</v>
      </c>
      <c r="B20" s="127"/>
      <c r="C20" s="128">
        <v>4</v>
      </c>
      <c r="D20" s="128">
        <v>9</v>
      </c>
      <c r="E20" s="322"/>
      <c r="F20" s="322"/>
      <c r="G20" s="129">
        <f>'Приложение 4'!O44</f>
        <v>494683.73</v>
      </c>
      <c r="H20" s="129">
        <f>'Приложение 4'!P44</f>
        <v>185000</v>
      </c>
      <c r="I20" s="130">
        <f>'Приложение 4'!Q44</f>
        <v>551000</v>
      </c>
    </row>
    <row r="21" spans="1:9" ht="15.95" customHeight="1">
      <c r="A21" s="136" t="s">
        <v>223</v>
      </c>
      <c r="B21" s="127"/>
      <c r="C21" s="128">
        <v>4</v>
      </c>
      <c r="D21" s="128">
        <v>12</v>
      </c>
      <c r="E21" s="250"/>
      <c r="F21" s="250"/>
      <c r="G21" s="129">
        <v>0</v>
      </c>
      <c r="H21" s="129">
        <v>0</v>
      </c>
      <c r="I21" s="129">
        <v>363000</v>
      </c>
    </row>
    <row r="22" spans="1:9" ht="15.95" customHeight="1">
      <c r="A22" s="131" t="s">
        <v>158</v>
      </c>
      <c r="B22" s="127"/>
      <c r="C22" s="139">
        <v>5</v>
      </c>
      <c r="D22" s="139">
        <v>0</v>
      </c>
      <c r="E22" s="322"/>
      <c r="F22" s="322"/>
      <c r="G22" s="132">
        <f>G23</f>
        <v>499278</v>
      </c>
      <c r="H22" s="132">
        <f>H23</f>
        <v>1000</v>
      </c>
      <c r="I22" s="133">
        <f>I23</f>
        <v>1000</v>
      </c>
    </row>
    <row r="23" spans="1:9" ht="15.95" customHeight="1">
      <c r="A23" s="137" t="s">
        <v>143</v>
      </c>
      <c r="B23" s="127"/>
      <c r="C23" s="128">
        <v>5</v>
      </c>
      <c r="D23" s="128">
        <v>3</v>
      </c>
      <c r="E23" s="322"/>
      <c r="F23" s="322"/>
      <c r="G23" s="129">
        <f>'Приложение 4'!O55</f>
        <v>499278</v>
      </c>
      <c r="H23" s="129">
        <f>'Приложение 4'!P55</f>
        <v>1000</v>
      </c>
      <c r="I23" s="130">
        <f>'Приложение 4'!Q55</f>
        <v>1000</v>
      </c>
    </row>
    <row r="24" spans="1:9" ht="15.95" customHeight="1">
      <c r="A24" s="131" t="s">
        <v>159</v>
      </c>
      <c r="B24" s="127"/>
      <c r="C24" s="139">
        <v>8</v>
      </c>
      <c r="D24" s="139">
        <v>0</v>
      </c>
      <c r="E24" s="322"/>
      <c r="F24" s="322"/>
      <c r="G24" s="132">
        <f>G25</f>
        <v>1650770</v>
      </c>
      <c r="H24" s="132">
        <f>H25</f>
        <v>1640770</v>
      </c>
      <c r="I24" s="133">
        <f>I25</f>
        <v>1640770</v>
      </c>
    </row>
    <row r="25" spans="1:9" ht="15.95" customHeight="1">
      <c r="A25" s="136" t="s">
        <v>146</v>
      </c>
      <c r="B25" s="127"/>
      <c r="C25" s="128">
        <v>8</v>
      </c>
      <c r="D25" s="128">
        <v>1</v>
      </c>
      <c r="E25" s="322"/>
      <c r="F25" s="322"/>
      <c r="G25" s="129">
        <f>'Приложение 4'!O61</f>
        <v>1650770</v>
      </c>
      <c r="H25" s="129">
        <f>'Приложение 4'!P61</f>
        <v>1640770</v>
      </c>
      <c r="I25" s="130">
        <f>'Приложение 4'!Q61</f>
        <v>1640770</v>
      </c>
    </row>
    <row r="26" spans="1:9" ht="15.95" customHeight="1">
      <c r="A26" s="131" t="s">
        <v>173</v>
      </c>
      <c r="B26" s="127"/>
      <c r="C26" s="254">
        <v>10</v>
      </c>
      <c r="D26" s="254">
        <v>0</v>
      </c>
      <c r="E26" s="250"/>
      <c r="F26" s="250"/>
      <c r="G26" s="132">
        <f>G27</f>
        <v>0</v>
      </c>
      <c r="H26" s="132">
        <f>H27</f>
        <v>1000</v>
      </c>
      <c r="I26" s="133">
        <f>I27</f>
        <v>1000</v>
      </c>
    </row>
    <row r="27" spans="1:9" ht="15.95" customHeight="1">
      <c r="A27" s="136" t="s">
        <v>177</v>
      </c>
      <c r="B27" s="127"/>
      <c r="C27" s="254">
        <v>10</v>
      </c>
      <c r="D27" s="254">
        <v>1</v>
      </c>
      <c r="E27" s="250"/>
      <c r="F27" s="250"/>
      <c r="G27" s="129">
        <v>0</v>
      </c>
      <c r="H27" s="129">
        <v>1000</v>
      </c>
      <c r="I27" s="130">
        <v>1000</v>
      </c>
    </row>
    <row r="28" spans="1:9" ht="15.95" customHeight="1" thickBot="1">
      <c r="A28" s="146" t="s">
        <v>99</v>
      </c>
      <c r="B28" s="127"/>
      <c r="C28" s="147" t="s">
        <v>160</v>
      </c>
      <c r="D28" s="147" t="s">
        <v>160</v>
      </c>
      <c r="E28" s="322"/>
      <c r="F28" s="322"/>
      <c r="G28" s="138">
        <f>G10+G15+G17+G19+G22+G24+G26</f>
        <v>4858532.5299999993</v>
      </c>
      <c r="H28" s="138">
        <f>H10+H15+H17+H19+H22+H24+H26</f>
        <v>3644300</v>
      </c>
      <c r="I28" s="138">
        <f>I10+I15+I17+I19+I22+I24+I26</f>
        <v>4033200</v>
      </c>
    </row>
    <row r="29" spans="1:9" ht="25.5" customHeight="1">
      <c r="A29" s="20"/>
      <c r="B29" s="20"/>
      <c r="C29" s="20"/>
      <c r="D29" s="20"/>
      <c r="E29" s="20"/>
      <c r="F29" s="20"/>
      <c r="G29" s="20"/>
      <c r="H29" s="45"/>
      <c r="I29" s="45"/>
    </row>
  </sheetData>
  <mergeCells count="16">
    <mergeCell ref="A6:I6"/>
    <mergeCell ref="E10:F10"/>
    <mergeCell ref="E11:F11"/>
    <mergeCell ref="E12:F12"/>
    <mergeCell ref="E13:F13"/>
    <mergeCell ref="E15:F15"/>
    <mergeCell ref="E23:F23"/>
    <mergeCell ref="E24:F24"/>
    <mergeCell ref="E25:F25"/>
    <mergeCell ref="E28:F28"/>
    <mergeCell ref="E16:F16"/>
    <mergeCell ref="E17:F17"/>
    <mergeCell ref="E18:F18"/>
    <mergeCell ref="E19:F19"/>
    <mergeCell ref="E20:F20"/>
    <mergeCell ref="E22:F22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9"/>
  <sheetViews>
    <sheetView topLeftCell="B64" zoomScale="110" zoomScaleNormal="110" workbookViewId="0">
      <selection activeCell="S24" sqref="S24"/>
    </sheetView>
  </sheetViews>
  <sheetFormatPr defaultRowHeight="12.75"/>
  <cols>
    <col min="1" max="1" width="1.6640625" style="30" hidden="1" customWidth="1"/>
    <col min="2" max="2" width="1" style="30" customWidth="1"/>
    <col min="3" max="3" width="0.83203125" style="30" customWidth="1"/>
    <col min="4" max="5" width="0.6640625" style="30" customWidth="1"/>
    <col min="6" max="6" width="67" style="30" customWidth="1"/>
    <col min="7" max="7" width="6" style="30" customWidth="1"/>
    <col min="8" max="8" width="6.6640625" style="30" customWidth="1"/>
    <col min="9" max="9" width="13.5" style="121" customWidth="1"/>
    <col min="10" max="10" width="6.5" style="101" customWidth="1"/>
    <col min="11" max="14" width="0" style="30" hidden="1" customWidth="1"/>
    <col min="15" max="15" width="16" style="30" customWidth="1"/>
    <col min="16" max="16" width="14.83203125" style="30" customWidth="1"/>
    <col min="17" max="17" width="15" style="30" customWidth="1"/>
    <col min="18" max="16384" width="9.33203125" style="30"/>
  </cols>
  <sheetData>
    <row r="1" spans="1:17" ht="18">
      <c r="A1" s="106"/>
      <c r="B1" s="106"/>
      <c r="C1" s="106"/>
      <c r="D1" s="106"/>
      <c r="E1" s="106"/>
      <c r="F1" s="106"/>
      <c r="G1" s="106"/>
      <c r="H1" s="106"/>
      <c r="I1" s="141" t="s">
        <v>220</v>
      </c>
      <c r="J1" s="107"/>
      <c r="K1" s="107"/>
      <c r="L1" s="106"/>
      <c r="M1" s="106"/>
      <c r="N1" s="106"/>
      <c r="O1" s="106"/>
      <c r="P1" s="106"/>
      <c r="Q1" s="106"/>
    </row>
    <row r="2" spans="1:17" ht="15" customHeight="1">
      <c r="A2" s="106"/>
      <c r="B2" s="106"/>
      <c r="C2" s="106"/>
      <c r="D2" s="106"/>
      <c r="E2" s="106"/>
      <c r="F2" s="106"/>
      <c r="G2" s="106"/>
      <c r="H2" s="106"/>
      <c r="I2" s="141" t="s">
        <v>24</v>
      </c>
      <c r="J2" s="107"/>
      <c r="K2" s="107"/>
      <c r="L2" s="106"/>
      <c r="M2" s="106"/>
      <c r="N2" s="106"/>
      <c r="O2" s="106"/>
      <c r="P2" s="106"/>
      <c r="Q2" s="106"/>
    </row>
    <row r="3" spans="1:17" ht="13.5" customHeight="1">
      <c r="A3" s="106"/>
      <c r="B3" s="106"/>
      <c r="C3" s="106"/>
      <c r="D3" s="106"/>
      <c r="E3" s="106"/>
      <c r="F3" s="106"/>
      <c r="G3" s="106"/>
      <c r="H3" s="106"/>
      <c r="I3" s="141" t="s">
        <v>163</v>
      </c>
      <c r="J3" s="108"/>
      <c r="K3" s="108"/>
      <c r="L3" s="109"/>
      <c r="M3" s="110"/>
      <c r="N3" s="110"/>
      <c r="O3" s="110"/>
      <c r="P3" s="110"/>
      <c r="Q3" s="106"/>
    </row>
    <row r="4" spans="1:17" ht="14.25" customHeight="1">
      <c r="A4" s="106"/>
      <c r="B4" s="106"/>
      <c r="C4" s="106"/>
      <c r="D4" s="106"/>
      <c r="E4" s="106"/>
      <c r="F4" s="106"/>
      <c r="G4" s="106"/>
      <c r="H4" s="106"/>
      <c r="I4" s="142" t="s">
        <v>244</v>
      </c>
      <c r="J4" s="111"/>
      <c r="K4" s="111"/>
      <c r="L4" s="112"/>
      <c r="M4" s="113"/>
      <c r="N4" s="113"/>
      <c r="O4" s="113"/>
      <c r="P4" s="106"/>
      <c r="Q4" s="106"/>
    </row>
    <row r="5" spans="1:17">
      <c r="A5" s="106"/>
      <c r="B5" s="106"/>
      <c r="C5" s="106"/>
      <c r="D5" s="106"/>
      <c r="E5" s="106"/>
      <c r="F5" s="106"/>
      <c r="G5" s="106"/>
      <c r="H5" s="106"/>
      <c r="I5" s="114"/>
      <c r="J5" s="115"/>
      <c r="K5" s="106"/>
      <c r="L5" s="106"/>
      <c r="M5" s="106"/>
      <c r="N5" s="106"/>
      <c r="O5" s="116"/>
      <c r="P5" s="106"/>
      <c r="Q5" s="106"/>
    </row>
    <row r="6" spans="1:17" ht="79.5" customHeight="1">
      <c r="A6" s="347" t="s">
        <v>226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</row>
    <row r="7" spans="1:17" ht="25.5" customHeight="1" thickBot="1">
      <c r="A7" s="105"/>
      <c r="B7" s="117" t="s">
        <v>100</v>
      </c>
      <c r="C7" s="102"/>
      <c r="D7" s="102"/>
      <c r="E7" s="102"/>
      <c r="F7" s="102"/>
      <c r="G7" s="102"/>
      <c r="H7" s="102" t="s">
        <v>152</v>
      </c>
      <c r="I7" s="118"/>
      <c r="J7" s="103"/>
      <c r="K7" s="104"/>
      <c r="L7" s="104"/>
      <c r="M7" s="104"/>
      <c r="N7" s="104"/>
      <c r="O7" s="104"/>
      <c r="P7" s="116"/>
      <c r="Q7" s="106"/>
    </row>
    <row r="8" spans="1:17" s="46" customFormat="1" ht="26.25" customHeight="1" thickBot="1">
      <c r="A8" s="148"/>
      <c r="B8" s="154"/>
      <c r="C8" s="47"/>
      <c r="D8" s="47"/>
      <c r="E8" s="48"/>
      <c r="F8" s="145" t="s">
        <v>101</v>
      </c>
      <c r="G8" s="143" t="s">
        <v>95</v>
      </c>
      <c r="H8" s="143" t="s">
        <v>96</v>
      </c>
      <c r="I8" s="143" t="s">
        <v>102</v>
      </c>
      <c r="J8" s="143" t="s">
        <v>103</v>
      </c>
      <c r="K8" s="144" t="s">
        <v>104</v>
      </c>
      <c r="L8" s="144" t="s">
        <v>105</v>
      </c>
      <c r="M8" s="144" t="s">
        <v>106</v>
      </c>
      <c r="N8" s="144" t="s">
        <v>107</v>
      </c>
      <c r="O8" s="119">
        <v>2022</v>
      </c>
      <c r="P8" s="120">
        <v>2023</v>
      </c>
      <c r="Q8" s="120">
        <v>2024</v>
      </c>
    </row>
    <row r="9" spans="1:17" s="46" customFormat="1" ht="18.75" customHeight="1" thickTop="1" thickBot="1">
      <c r="A9" s="148"/>
      <c r="B9" s="155"/>
      <c r="C9" s="49"/>
      <c r="D9" s="49"/>
      <c r="E9" s="49"/>
      <c r="F9" s="156">
        <v>1</v>
      </c>
      <c r="G9" s="156">
        <v>2</v>
      </c>
      <c r="H9" s="157">
        <v>3</v>
      </c>
      <c r="I9" s="158">
        <v>4</v>
      </c>
      <c r="J9" s="159">
        <v>5</v>
      </c>
      <c r="K9" s="159">
        <v>7</v>
      </c>
      <c r="L9" s="159">
        <v>8</v>
      </c>
      <c r="M9" s="159">
        <v>9</v>
      </c>
      <c r="N9" s="159">
        <v>10</v>
      </c>
      <c r="O9" s="160">
        <v>6</v>
      </c>
      <c r="P9" s="157">
        <v>7</v>
      </c>
      <c r="Q9" s="149">
        <v>8</v>
      </c>
    </row>
    <row r="10" spans="1:17" s="46" customFormat="1" ht="14.25" customHeight="1">
      <c r="A10" s="150"/>
      <c r="B10" s="349" t="s">
        <v>116</v>
      </c>
      <c r="C10" s="350"/>
      <c r="D10" s="351"/>
      <c r="E10" s="351"/>
      <c r="F10" s="352"/>
      <c r="G10" s="161">
        <v>1</v>
      </c>
      <c r="H10" s="161">
        <v>0</v>
      </c>
      <c r="I10" s="162">
        <v>0</v>
      </c>
      <c r="J10" s="163">
        <v>0</v>
      </c>
      <c r="K10" s="164">
        <v>3576900</v>
      </c>
      <c r="L10" s="165">
        <v>0</v>
      </c>
      <c r="M10" s="165">
        <v>0</v>
      </c>
      <c r="N10" s="166">
        <v>0</v>
      </c>
      <c r="O10" s="167">
        <f>O13+O18+O24+O29</f>
        <v>2049000.8</v>
      </c>
      <c r="P10" s="167">
        <f>P13+P18+P24+P29</f>
        <v>1707230</v>
      </c>
      <c r="Q10" s="167">
        <f>Q13+Q18+Q24+Q29</f>
        <v>1726330</v>
      </c>
    </row>
    <row r="11" spans="1:17" s="46" customFormat="1" ht="26.25" customHeight="1">
      <c r="A11" s="150"/>
      <c r="B11" s="168"/>
      <c r="C11" s="344" t="s">
        <v>117</v>
      </c>
      <c r="D11" s="345"/>
      <c r="E11" s="345"/>
      <c r="F11" s="346"/>
      <c r="G11" s="169">
        <v>1</v>
      </c>
      <c r="H11" s="169">
        <v>2</v>
      </c>
      <c r="I11" s="170">
        <v>0</v>
      </c>
      <c r="J11" s="171">
        <v>0</v>
      </c>
      <c r="K11" s="172">
        <v>738500</v>
      </c>
      <c r="L11" s="173">
        <v>0</v>
      </c>
      <c r="M11" s="173">
        <v>0</v>
      </c>
      <c r="N11" s="44">
        <v>0</v>
      </c>
      <c r="O11" s="174">
        <f t="shared" ref="O11:Q13" si="0">O12</f>
        <v>580000</v>
      </c>
      <c r="P11" s="174">
        <f t="shared" si="0"/>
        <v>580000</v>
      </c>
      <c r="Q11" s="174">
        <f t="shared" si="0"/>
        <v>580000</v>
      </c>
    </row>
    <row r="12" spans="1:17" s="152" customFormat="1" ht="48.75" customHeight="1">
      <c r="A12" s="151"/>
      <c r="B12" s="175"/>
      <c r="C12" s="52"/>
      <c r="D12" s="353" t="s">
        <v>224</v>
      </c>
      <c r="E12" s="354"/>
      <c r="F12" s="355"/>
      <c r="G12" s="161">
        <v>1</v>
      </c>
      <c r="H12" s="161">
        <v>2</v>
      </c>
      <c r="I12" s="162">
        <v>5200000000</v>
      </c>
      <c r="J12" s="163">
        <v>0</v>
      </c>
      <c r="K12" s="176">
        <v>738500</v>
      </c>
      <c r="L12" s="177">
        <v>0</v>
      </c>
      <c r="M12" s="177">
        <v>0</v>
      </c>
      <c r="N12" s="178">
        <v>0</v>
      </c>
      <c r="O12" s="167">
        <f t="shared" si="0"/>
        <v>580000</v>
      </c>
      <c r="P12" s="167">
        <f t="shared" si="0"/>
        <v>580000</v>
      </c>
      <c r="Q12" s="167">
        <f t="shared" si="0"/>
        <v>580000</v>
      </c>
    </row>
    <row r="13" spans="1:17" s="46" customFormat="1" ht="27" customHeight="1">
      <c r="A13" s="150"/>
      <c r="B13" s="179"/>
      <c r="C13" s="180"/>
      <c r="D13" s="332" t="s">
        <v>227</v>
      </c>
      <c r="E13" s="333"/>
      <c r="F13" s="343"/>
      <c r="G13" s="182">
        <v>1</v>
      </c>
      <c r="H13" s="182">
        <v>2</v>
      </c>
      <c r="I13" s="183">
        <v>5210000000</v>
      </c>
      <c r="J13" s="184">
        <v>0</v>
      </c>
      <c r="K13" s="172">
        <v>738500</v>
      </c>
      <c r="L13" s="173">
        <v>0</v>
      </c>
      <c r="M13" s="173">
        <v>0</v>
      </c>
      <c r="N13" s="44">
        <v>0</v>
      </c>
      <c r="O13" s="185">
        <f t="shared" si="0"/>
        <v>580000</v>
      </c>
      <c r="P13" s="185">
        <f t="shared" si="0"/>
        <v>580000</v>
      </c>
      <c r="Q13" s="185">
        <f t="shared" si="0"/>
        <v>580000</v>
      </c>
    </row>
    <row r="14" spans="1:17" s="46" customFormat="1" ht="14.25" customHeight="1">
      <c r="A14" s="150"/>
      <c r="B14" s="175"/>
      <c r="C14" s="53"/>
      <c r="D14" s="181"/>
      <c r="E14" s="332" t="s">
        <v>118</v>
      </c>
      <c r="F14" s="343"/>
      <c r="G14" s="182">
        <v>1</v>
      </c>
      <c r="H14" s="182">
        <v>2</v>
      </c>
      <c r="I14" s="183">
        <v>5210010010</v>
      </c>
      <c r="J14" s="184">
        <v>0</v>
      </c>
      <c r="K14" s="172">
        <v>738500</v>
      </c>
      <c r="L14" s="173">
        <v>0</v>
      </c>
      <c r="M14" s="173">
        <v>0</v>
      </c>
      <c r="N14" s="44">
        <v>0</v>
      </c>
      <c r="O14" s="185">
        <f>O15</f>
        <v>580000</v>
      </c>
      <c r="P14" s="185">
        <f>P15</f>
        <v>580000</v>
      </c>
      <c r="Q14" s="185">
        <f>Q15</f>
        <v>580000</v>
      </c>
    </row>
    <row r="15" spans="1:17" s="46" customFormat="1" ht="26.25" customHeight="1">
      <c r="A15" s="150"/>
      <c r="B15" s="175"/>
      <c r="C15" s="53"/>
      <c r="D15" s="186"/>
      <c r="E15" s="181"/>
      <c r="F15" s="54" t="s">
        <v>119</v>
      </c>
      <c r="G15" s="182">
        <v>1</v>
      </c>
      <c r="H15" s="182">
        <v>2</v>
      </c>
      <c r="I15" s="183">
        <v>5210010010</v>
      </c>
      <c r="J15" s="184">
        <v>120</v>
      </c>
      <c r="K15" s="172">
        <v>738500</v>
      </c>
      <c r="L15" s="173">
        <v>0</v>
      </c>
      <c r="M15" s="173">
        <v>0</v>
      </c>
      <c r="N15" s="44">
        <v>0</v>
      </c>
      <c r="O15" s="185">
        <f>'Приложение 5'!X16</f>
        <v>580000</v>
      </c>
      <c r="P15" s="185">
        <f>'Приложение 5'!Y16</f>
        <v>580000</v>
      </c>
      <c r="Q15" s="185">
        <f>'Приложение 5'!Z16</f>
        <v>580000</v>
      </c>
    </row>
    <row r="16" spans="1:17" s="46" customFormat="1" ht="37.5" customHeight="1">
      <c r="A16" s="150"/>
      <c r="B16" s="168"/>
      <c r="C16" s="344" t="s">
        <v>122</v>
      </c>
      <c r="D16" s="345"/>
      <c r="E16" s="345"/>
      <c r="F16" s="346"/>
      <c r="G16" s="169">
        <v>1</v>
      </c>
      <c r="H16" s="169">
        <v>4</v>
      </c>
      <c r="I16" s="170">
        <v>0</v>
      </c>
      <c r="J16" s="171">
        <v>0</v>
      </c>
      <c r="K16" s="172">
        <v>2828400</v>
      </c>
      <c r="L16" s="173">
        <v>0</v>
      </c>
      <c r="M16" s="173">
        <v>0</v>
      </c>
      <c r="N16" s="44">
        <v>0</v>
      </c>
      <c r="O16" s="187">
        <f t="shared" ref="O16:Q17" si="1">O17</f>
        <v>1451700.8</v>
      </c>
      <c r="P16" s="187">
        <f t="shared" si="1"/>
        <v>1110830</v>
      </c>
      <c r="Q16" s="187">
        <f t="shared" si="1"/>
        <v>1129930</v>
      </c>
    </row>
    <row r="17" spans="1:17" s="152" customFormat="1" ht="36.75" customHeight="1">
      <c r="A17" s="151"/>
      <c r="B17" s="175"/>
      <c r="C17" s="52"/>
      <c r="D17" s="332" t="s">
        <v>224</v>
      </c>
      <c r="E17" s="333"/>
      <c r="F17" s="334"/>
      <c r="G17" s="188">
        <v>1</v>
      </c>
      <c r="H17" s="188">
        <v>4</v>
      </c>
      <c r="I17" s="189">
        <v>5200000000</v>
      </c>
      <c r="J17" s="190">
        <v>0</v>
      </c>
      <c r="K17" s="164">
        <v>738500</v>
      </c>
      <c r="L17" s="165">
        <v>0</v>
      </c>
      <c r="M17" s="165">
        <v>0</v>
      </c>
      <c r="N17" s="166">
        <v>0</v>
      </c>
      <c r="O17" s="191">
        <f t="shared" si="1"/>
        <v>1451700.8</v>
      </c>
      <c r="P17" s="191">
        <f t="shared" si="1"/>
        <v>1110830</v>
      </c>
      <c r="Q17" s="191">
        <f t="shared" si="1"/>
        <v>1129930</v>
      </c>
    </row>
    <row r="18" spans="1:17" s="46" customFormat="1" ht="24.75" customHeight="1">
      <c r="A18" s="150"/>
      <c r="B18" s="179"/>
      <c r="C18" s="180"/>
      <c r="D18" s="332" t="s">
        <v>227</v>
      </c>
      <c r="E18" s="333"/>
      <c r="F18" s="343"/>
      <c r="G18" s="182">
        <v>1</v>
      </c>
      <c r="H18" s="182">
        <v>2</v>
      </c>
      <c r="I18" s="183">
        <v>5210000000</v>
      </c>
      <c r="J18" s="184">
        <v>0</v>
      </c>
      <c r="K18" s="172">
        <v>738500</v>
      </c>
      <c r="L18" s="173">
        <v>0</v>
      </c>
      <c r="M18" s="173">
        <v>0</v>
      </c>
      <c r="N18" s="44">
        <v>0</v>
      </c>
      <c r="O18" s="193">
        <f>O19+O23</f>
        <v>1451700.8</v>
      </c>
      <c r="P18" s="193">
        <f>P19+P23</f>
        <v>1110830</v>
      </c>
      <c r="Q18" s="193">
        <f>Q19+Q23</f>
        <v>1129930</v>
      </c>
    </row>
    <row r="19" spans="1:17" s="46" customFormat="1" ht="14.25" customHeight="1">
      <c r="A19" s="150"/>
      <c r="B19" s="175"/>
      <c r="C19" s="53"/>
      <c r="D19" s="181"/>
      <c r="E19" s="329" t="s">
        <v>123</v>
      </c>
      <c r="F19" s="329"/>
      <c r="G19" s="182">
        <v>1</v>
      </c>
      <c r="H19" s="182">
        <v>4</v>
      </c>
      <c r="I19" s="183">
        <v>5210010020</v>
      </c>
      <c r="J19" s="184">
        <v>0</v>
      </c>
      <c r="K19" s="172">
        <v>2828400</v>
      </c>
      <c r="L19" s="173">
        <v>0</v>
      </c>
      <c r="M19" s="173">
        <v>0</v>
      </c>
      <c r="N19" s="44">
        <v>0</v>
      </c>
      <c r="O19" s="193">
        <f>O20+O21+O22</f>
        <v>1326700.8</v>
      </c>
      <c r="P19" s="193">
        <f>P20+P21+P22</f>
        <v>1110830</v>
      </c>
      <c r="Q19" s="193">
        <f>Q20+Q21+Q22</f>
        <v>1129930</v>
      </c>
    </row>
    <row r="20" spans="1:17" s="46" customFormat="1" ht="24.75" customHeight="1">
      <c r="A20" s="150"/>
      <c r="B20" s="175"/>
      <c r="C20" s="53"/>
      <c r="D20" s="186"/>
      <c r="E20" s="181"/>
      <c r="F20" s="54" t="s">
        <v>119</v>
      </c>
      <c r="G20" s="182">
        <v>1</v>
      </c>
      <c r="H20" s="182">
        <v>4</v>
      </c>
      <c r="I20" s="183">
        <v>5210010020</v>
      </c>
      <c r="J20" s="184">
        <v>120</v>
      </c>
      <c r="K20" s="172">
        <v>1951600</v>
      </c>
      <c r="L20" s="173">
        <v>0</v>
      </c>
      <c r="M20" s="173">
        <v>0</v>
      </c>
      <c r="N20" s="44">
        <v>0</v>
      </c>
      <c r="O20" s="185">
        <f>'Приложение 5'!X23</f>
        <v>1143002</v>
      </c>
      <c r="P20" s="185">
        <f>'Приложение 5'!Y23</f>
        <v>1076630</v>
      </c>
      <c r="Q20" s="185">
        <f>'Приложение 5'!Z23</f>
        <v>1095730</v>
      </c>
    </row>
    <row r="21" spans="1:17" s="46" customFormat="1" ht="27.75" customHeight="1">
      <c r="A21" s="150"/>
      <c r="B21" s="175"/>
      <c r="C21" s="53"/>
      <c r="D21" s="186"/>
      <c r="E21" s="181"/>
      <c r="F21" s="54" t="s">
        <v>124</v>
      </c>
      <c r="G21" s="182">
        <v>1</v>
      </c>
      <c r="H21" s="182">
        <v>4</v>
      </c>
      <c r="I21" s="183">
        <v>5210010020</v>
      </c>
      <c r="J21" s="184">
        <v>240</v>
      </c>
      <c r="K21" s="172">
        <v>835700</v>
      </c>
      <c r="L21" s="173">
        <v>0</v>
      </c>
      <c r="M21" s="173">
        <v>0</v>
      </c>
      <c r="N21" s="44">
        <v>0</v>
      </c>
      <c r="O21" s="185">
        <f>'Приложение 5'!X27</f>
        <v>151698.79999999999</v>
      </c>
      <c r="P21" s="185">
        <f>'Приложение 5'!Y27</f>
        <v>20000</v>
      </c>
      <c r="Q21" s="185">
        <f>'Приложение 5'!Z27</f>
        <v>20000</v>
      </c>
    </row>
    <row r="22" spans="1:17" s="46" customFormat="1" ht="14.25" customHeight="1">
      <c r="A22" s="150"/>
      <c r="B22" s="175"/>
      <c r="C22" s="53"/>
      <c r="D22" s="186"/>
      <c r="E22" s="181"/>
      <c r="F22" s="54" t="s">
        <v>126</v>
      </c>
      <c r="G22" s="182">
        <v>1</v>
      </c>
      <c r="H22" s="182">
        <v>4</v>
      </c>
      <c r="I22" s="183">
        <v>5210010020</v>
      </c>
      <c r="J22" s="184" t="s">
        <v>127</v>
      </c>
      <c r="K22" s="172">
        <v>26500</v>
      </c>
      <c r="L22" s="173">
        <v>0</v>
      </c>
      <c r="M22" s="173">
        <v>0</v>
      </c>
      <c r="N22" s="44">
        <v>0</v>
      </c>
      <c r="O22" s="185">
        <f>'Приложение 5'!X31</f>
        <v>32000</v>
      </c>
      <c r="P22" s="185">
        <f>'Приложение 5'!Y31</f>
        <v>14200</v>
      </c>
      <c r="Q22" s="185">
        <f>'Приложение 5'!Z31</f>
        <v>14200</v>
      </c>
    </row>
    <row r="23" spans="1:17" s="46" customFormat="1" ht="25.5" customHeight="1">
      <c r="A23" s="150"/>
      <c r="B23" s="175"/>
      <c r="C23" s="53"/>
      <c r="D23" s="181"/>
      <c r="E23" s="305"/>
      <c r="F23" s="312" t="s">
        <v>119</v>
      </c>
      <c r="G23" s="182">
        <v>1</v>
      </c>
      <c r="H23" s="182">
        <v>4</v>
      </c>
      <c r="I23" s="183">
        <v>5210097080</v>
      </c>
      <c r="J23" s="184">
        <v>120</v>
      </c>
      <c r="K23" s="172"/>
      <c r="L23" s="173"/>
      <c r="M23" s="173"/>
      <c r="N23" s="44"/>
      <c r="O23" s="185">
        <f>'Приложение 5'!X32</f>
        <v>125000</v>
      </c>
      <c r="P23" s="185">
        <f>'Приложение 5'!Y32</f>
        <v>0</v>
      </c>
      <c r="Q23" s="185">
        <f>'Приложение 5'!Z32</f>
        <v>0</v>
      </c>
    </row>
    <row r="24" spans="1:17" s="112" customFormat="1" ht="38.25" customHeight="1">
      <c r="A24" s="153"/>
      <c r="B24" s="194"/>
      <c r="C24" s="195"/>
      <c r="D24" s="338" t="s">
        <v>128</v>
      </c>
      <c r="E24" s="339"/>
      <c r="F24" s="340"/>
      <c r="G24" s="196">
        <v>1</v>
      </c>
      <c r="H24" s="196">
        <v>6</v>
      </c>
      <c r="I24" s="197">
        <v>0</v>
      </c>
      <c r="J24" s="198">
        <v>0</v>
      </c>
      <c r="K24" s="199"/>
      <c r="L24" s="200"/>
      <c r="M24" s="200"/>
      <c r="N24" s="201"/>
      <c r="O24" s="193">
        <f>O25</f>
        <v>16400</v>
      </c>
      <c r="P24" s="193">
        <f t="shared" ref="P24:Q26" si="2">P25</f>
        <v>16400</v>
      </c>
      <c r="Q24" s="193">
        <f t="shared" si="2"/>
        <v>16400</v>
      </c>
    </row>
    <row r="25" spans="1:17" s="112" customFormat="1" ht="39" customHeight="1">
      <c r="A25" s="153"/>
      <c r="B25" s="194"/>
      <c r="C25" s="195"/>
      <c r="D25" s="202"/>
      <c r="E25" s="341" t="s">
        <v>224</v>
      </c>
      <c r="F25" s="342"/>
      <c r="G25" s="203">
        <v>1</v>
      </c>
      <c r="H25" s="203">
        <v>6</v>
      </c>
      <c r="I25" s="204">
        <v>5200000000</v>
      </c>
      <c r="J25" s="205">
        <v>0</v>
      </c>
      <c r="K25" s="199"/>
      <c r="L25" s="200"/>
      <c r="M25" s="200"/>
      <c r="N25" s="201"/>
      <c r="O25" s="193">
        <f>O26</f>
        <v>16400</v>
      </c>
      <c r="P25" s="193">
        <f t="shared" si="2"/>
        <v>16400</v>
      </c>
      <c r="Q25" s="193">
        <f t="shared" si="2"/>
        <v>16400</v>
      </c>
    </row>
    <row r="26" spans="1:17" s="112" customFormat="1" ht="28.5" customHeight="1">
      <c r="A26" s="153"/>
      <c r="B26" s="194"/>
      <c r="C26" s="195"/>
      <c r="D26" s="202"/>
      <c r="E26" s="341" t="s">
        <v>227</v>
      </c>
      <c r="F26" s="342"/>
      <c r="G26" s="206">
        <v>1</v>
      </c>
      <c r="H26" s="206">
        <v>6</v>
      </c>
      <c r="I26" s="207">
        <v>5210000000</v>
      </c>
      <c r="J26" s="208">
        <v>0</v>
      </c>
      <c r="K26" s="199"/>
      <c r="L26" s="200"/>
      <c r="M26" s="200"/>
      <c r="N26" s="201"/>
      <c r="O26" s="193">
        <f>O27</f>
        <v>16400</v>
      </c>
      <c r="P26" s="193">
        <f t="shared" si="2"/>
        <v>16400</v>
      </c>
      <c r="Q26" s="193">
        <f t="shared" si="2"/>
        <v>16400</v>
      </c>
    </row>
    <row r="27" spans="1:17" s="112" customFormat="1" ht="30" customHeight="1">
      <c r="A27" s="153"/>
      <c r="B27" s="194"/>
      <c r="C27" s="195"/>
      <c r="D27" s="202"/>
      <c r="E27" s="209"/>
      <c r="F27" s="210" t="s">
        <v>129</v>
      </c>
      <c r="G27" s="206">
        <v>1</v>
      </c>
      <c r="H27" s="206">
        <v>6</v>
      </c>
      <c r="I27" s="207">
        <v>5210010080</v>
      </c>
      <c r="J27" s="208">
        <v>0</v>
      </c>
      <c r="K27" s="199">
        <v>26500</v>
      </c>
      <c r="L27" s="200">
        <v>0</v>
      </c>
      <c r="M27" s="200">
        <v>0</v>
      </c>
      <c r="N27" s="201">
        <v>0</v>
      </c>
      <c r="O27" s="193">
        <f>O28</f>
        <v>16400</v>
      </c>
      <c r="P27" s="193">
        <f>P28</f>
        <v>16400</v>
      </c>
      <c r="Q27" s="193">
        <f>Q28</f>
        <v>16400</v>
      </c>
    </row>
    <row r="28" spans="1:17" s="112" customFormat="1" ht="15" customHeight="1">
      <c r="A28" s="153"/>
      <c r="B28" s="194"/>
      <c r="C28" s="211"/>
      <c r="D28" s="212"/>
      <c r="E28" s="213"/>
      <c r="F28" s="214" t="s">
        <v>126</v>
      </c>
      <c r="G28" s="206">
        <v>1</v>
      </c>
      <c r="H28" s="206">
        <v>6</v>
      </c>
      <c r="I28" s="207">
        <v>5210010080</v>
      </c>
      <c r="J28" s="208" t="s">
        <v>127</v>
      </c>
      <c r="K28" s="199"/>
      <c r="L28" s="200"/>
      <c r="M28" s="200"/>
      <c r="N28" s="201"/>
      <c r="O28" s="193">
        <f>'Приложение 5'!X39</f>
        <v>16400</v>
      </c>
      <c r="P28" s="193">
        <f>'Приложение 5'!Y39</f>
        <v>16400</v>
      </c>
      <c r="Q28" s="193">
        <f>'Приложение 5'!Z39</f>
        <v>16400</v>
      </c>
    </row>
    <row r="29" spans="1:17" s="112" customFormat="1" ht="15" customHeight="1">
      <c r="A29" s="153"/>
      <c r="B29" s="194"/>
      <c r="C29" s="211"/>
      <c r="D29" s="212"/>
      <c r="E29" s="213"/>
      <c r="F29" s="214" t="s">
        <v>250</v>
      </c>
      <c r="G29" s="206">
        <v>1</v>
      </c>
      <c r="H29" s="206">
        <v>13</v>
      </c>
      <c r="I29" s="207">
        <v>7700095100</v>
      </c>
      <c r="J29" s="208">
        <v>0</v>
      </c>
      <c r="K29" s="199"/>
      <c r="L29" s="200"/>
      <c r="M29" s="200"/>
      <c r="N29" s="201"/>
      <c r="O29" s="193">
        <f>O30</f>
        <v>900</v>
      </c>
      <c r="P29" s="193">
        <f>P30</f>
        <v>0</v>
      </c>
      <c r="Q29" s="193">
        <f>Q30</f>
        <v>0</v>
      </c>
    </row>
    <row r="30" spans="1:17" s="112" customFormat="1" ht="15" customHeight="1">
      <c r="A30" s="153"/>
      <c r="B30" s="194"/>
      <c r="C30" s="211"/>
      <c r="D30" s="212"/>
      <c r="E30" s="213"/>
      <c r="F30" s="214" t="s">
        <v>249</v>
      </c>
      <c r="G30" s="206">
        <v>1</v>
      </c>
      <c r="H30" s="206">
        <v>13</v>
      </c>
      <c r="I30" s="207">
        <v>7700095100</v>
      </c>
      <c r="J30" s="208">
        <v>850</v>
      </c>
      <c r="K30" s="199"/>
      <c r="L30" s="200"/>
      <c r="M30" s="200"/>
      <c r="N30" s="201"/>
      <c r="O30" s="193">
        <f>'Приложение 5'!X44</f>
        <v>900</v>
      </c>
      <c r="P30" s="193">
        <f>'Приложение 5'!Y44</f>
        <v>0</v>
      </c>
      <c r="Q30" s="193">
        <f>'Приложение 5'!Z44</f>
        <v>0</v>
      </c>
    </row>
    <row r="31" spans="1:17" s="46" customFormat="1" ht="14.25" customHeight="1">
      <c r="A31" s="150"/>
      <c r="B31" s="330" t="s">
        <v>130</v>
      </c>
      <c r="C31" s="330"/>
      <c r="D31" s="330"/>
      <c r="E31" s="330"/>
      <c r="F31" s="330"/>
      <c r="G31" s="169">
        <v>2</v>
      </c>
      <c r="H31" s="169">
        <v>0</v>
      </c>
      <c r="I31" s="170">
        <v>0</v>
      </c>
      <c r="J31" s="171">
        <v>0</v>
      </c>
      <c r="K31" s="172">
        <v>158200</v>
      </c>
      <c r="L31" s="173">
        <v>0</v>
      </c>
      <c r="M31" s="173">
        <v>0</v>
      </c>
      <c r="N31" s="44">
        <v>0</v>
      </c>
      <c r="O31" s="174">
        <f>O32</f>
        <v>104800</v>
      </c>
      <c r="P31" s="174">
        <f t="shared" ref="P31:Q34" si="3">P32</f>
        <v>108300</v>
      </c>
      <c r="Q31" s="174">
        <f t="shared" si="3"/>
        <v>112100</v>
      </c>
    </row>
    <row r="32" spans="1:17" s="46" customFormat="1" ht="15" customHeight="1">
      <c r="A32" s="150"/>
      <c r="B32" s="168"/>
      <c r="C32" s="331" t="s">
        <v>131</v>
      </c>
      <c r="D32" s="331"/>
      <c r="E32" s="331"/>
      <c r="F32" s="331"/>
      <c r="G32" s="169">
        <v>2</v>
      </c>
      <c r="H32" s="169">
        <v>3</v>
      </c>
      <c r="I32" s="170">
        <v>0</v>
      </c>
      <c r="J32" s="171">
        <v>0</v>
      </c>
      <c r="K32" s="172">
        <v>158200</v>
      </c>
      <c r="L32" s="173">
        <v>0</v>
      </c>
      <c r="M32" s="173">
        <v>0</v>
      </c>
      <c r="N32" s="44">
        <v>0</v>
      </c>
      <c r="O32" s="174">
        <f>O33</f>
        <v>104800</v>
      </c>
      <c r="P32" s="174">
        <f t="shared" si="3"/>
        <v>108300</v>
      </c>
      <c r="Q32" s="174">
        <f t="shared" si="3"/>
        <v>112100</v>
      </c>
    </row>
    <row r="33" spans="1:17" s="152" customFormat="1" ht="40.5" customHeight="1">
      <c r="A33" s="151"/>
      <c r="B33" s="175"/>
      <c r="C33" s="52"/>
      <c r="D33" s="332" t="s">
        <v>224</v>
      </c>
      <c r="E33" s="333"/>
      <c r="F33" s="334"/>
      <c r="G33" s="188">
        <v>2</v>
      </c>
      <c r="H33" s="188">
        <v>3</v>
      </c>
      <c r="I33" s="189">
        <v>5200000000</v>
      </c>
      <c r="J33" s="190">
        <v>0</v>
      </c>
      <c r="K33" s="164">
        <v>738500</v>
      </c>
      <c r="L33" s="165">
        <v>0</v>
      </c>
      <c r="M33" s="165">
        <v>0</v>
      </c>
      <c r="N33" s="166">
        <v>0</v>
      </c>
      <c r="O33" s="192">
        <f>O34</f>
        <v>104800</v>
      </c>
      <c r="P33" s="192">
        <f t="shared" si="3"/>
        <v>108300</v>
      </c>
      <c r="Q33" s="192">
        <f t="shared" si="3"/>
        <v>112100</v>
      </c>
    </row>
    <row r="34" spans="1:17" s="46" customFormat="1" ht="25.5" customHeight="1">
      <c r="A34" s="150"/>
      <c r="B34" s="175"/>
      <c r="C34" s="52"/>
      <c r="D34" s="329" t="s">
        <v>132</v>
      </c>
      <c r="E34" s="329"/>
      <c r="F34" s="329"/>
      <c r="G34" s="182">
        <v>2</v>
      </c>
      <c r="H34" s="182">
        <v>3</v>
      </c>
      <c r="I34" s="183">
        <v>5220000000</v>
      </c>
      <c r="J34" s="184">
        <v>0</v>
      </c>
      <c r="K34" s="172">
        <v>158200</v>
      </c>
      <c r="L34" s="173">
        <v>0</v>
      </c>
      <c r="M34" s="173">
        <v>0</v>
      </c>
      <c r="N34" s="44">
        <v>0</v>
      </c>
      <c r="O34" s="185">
        <f>O35</f>
        <v>104800</v>
      </c>
      <c r="P34" s="185">
        <f t="shared" si="3"/>
        <v>108300</v>
      </c>
      <c r="Q34" s="185">
        <f t="shared" si="3"/>
        <v>112100</v>
      </c>
    </row>
    <row r="35" spans="1:17" s="46" customFormat="1" ht="26.25" customHeight="1">
      <c r="A35" s="150"/>
      <c r="B35" s="175"/>
      <c r="C35" s="53"/>
      <c r="D35" s="181"/>
      <c r="E35" s="329" t="s">
        <v>133</v>
      </c>
      <c r="F35" s="329"/>
      <c r="G35" s="182">
        <v>2</v>
      </c>
      <c r="H35" s="182">
        <v>3</v>
      </c>
      <c r="I35" s="183">
        <v>5220051180</v>
      </c>
      <c r="J35" s="184">
        <v>0</v>
      </c>
      <c r="K35" s="172">
        <v>158200</v>
      </c>
      <c r="L35" s="173">
        <v>0</v>
      </c>
      <c r="M35" s="173">
        <v>0</v>
      </c>
      <c r="N35" s="44">
        <v>0</v>
      </c>
      <c r="O35" s="185">
        <f>O36+O37</f>
        <v>104800</v>
      </c>
      <c r="P35" s="185">
        <f>P36+P37</f>
        <v>108300</v>
      </c>
      <c r="Q35" s="185">
        <f>Q36+Q37</f>
        <v>112100</v>
      </c>
    </row>
    <row r="36" spans="1:17" s="46" customFormat="1" ht="12" customHeight="1">
      <c r="A36" s="150"/>
      <c r="B36" s="175"/>
      <c r="C36" s="53"/>
      <c r="D36" s="186"/>
      <c r="E36" s="181"/>
      <c r="F36" s="54" t="s">
        <v>119</v>
      </c>
      <c r="G36" s="182">
        <v>2</v>
      </c>
      <c r="H36" s="182">
        <v>3</v>
      </c>
      <c r="I36" s="183">
        <v>5220051180</v>
      </c>
      <c r="J36" s="184">
        <v>120</v>
      </c>
      <c r="K36" s="172">
        <v>144400</v>
      </c>
      <c r="L36" s="173">
        <v>0</v>
      </c>
      <c r="M36" s="173">
        <v>0</v>
      </c>
      <c r="N36" s="44">
        <v>0</v>
      </c>
      <c r="O36" s="185">
        <f>'Приложение 5'!X51</f>
        <v>103400</v>
      </c>
      <c r="P36" s="185">
        <f>'Приложение 5'!Y51</f>
        <v>107000</v>
      </c>
      <c r="Q36" s="185">
        <f>'Приложение 5'!Z51</f>
        <v>110800</v>
      </c>
    </row>
    <row r="37" spans="1:17" s="46" customFormat="1" ht="25.5" customHeight="1">
      <c r="A37" s="150"/>
      <c r="B37" s="175"/>
      <c r="C37" s="53"/>
      <c r="D37" s="186"/>
      <c r="E37" s="181"/>
      <c r="F37" s="54" t="s">
        <v>124</v>
      </c>
      <c r="G37" s="182">
        <v>2</v>
      </c>
      <c r="H37" s="182">
        <v>3</v>
      </c>
      <c r="I37" s="183">
        <v>5220051180</v>
      </c>
      <c r="J37" s="184">
        <v>240</v>
      </c>
      <c r="K37" s="172">
        <v>13800</v>
      </c>
      <c r="L37" s="173">
        <v>0</v>
      </c>
      <c r="M37" s="173">
        <v>0</v>
      </c>
      <c r="N37" s="44">
        <v>0</v>
      </c>
      <c r="O37" s="185">
        <f>'Приложение 5'!X54</f>
        <v>1400</v>
      </c>
      <c r="P37" s="185">
        <f>'Приложение 5'!Y54</f>
        <v>1300</v>
      </c>
      <c r="Q37" s="185">
        <f>'Приложение 5'!Z54</f>
        <v>1300</v>
      </c>
    </row>
    <row r="38" spans="1:17" s="46" customFormat="1" ht="30" customHeight="1">
      <c r="A38" s="150"/>
      <c r="B38" s="330" t="s">
        <v>135</v>
      </c>
      <c r="C38" s="330"/>
      <c r="D38" s="330"/>
      <c r="E38" s="330"/>
      <c r="F38" s="330"/>
      <c r="G38" s="169">
        <v>3</v>
      </c>
      <c r="H38" s="169">
        <v>0</v>
      </c>
      <c r="I38" s="170">
        <v>0</v>
      </c>
      <c r="J38" s="171">
        <v>0</v>
      </c>
      <c r="K38" s="172">
        <v>101200</v>
      </c>
      <c r="L38" s="173">
        <v>0</v>
      </c>
      <c r="M38" s="173">
        <v>0</v>
      </c>
      <c r="N38" s="44">
        <v>0</v>
      </c>
      <c r="O38" s="174">
        <f>O39</f>
        <v>60000</v>
      </c>
      <c r="P38" s="174">
        <f t="shared" ref="P38:Q41" si="4">P39</f>
        <v>1000</v>
      </c>
      <c r="Q38" s="174">
        <f t="shared" si="4"/>
        <v>1000</v>
      </c>
    </row>
    <row r="39" spans="1:17" s="46" customFormat="1" ht="30" customHeight="1">
      <c r="A39" s="150"/>
      <c r="B39" s="168"/>
      <c r="C39" s="331" t="s">
        <v>228</v>
      </c>
      <c r="D39" s="331"/>
      <c r="E39" s="331"/>
      <c r="F39" s="331"/>
      <c r="G39" s="169">
        <v>3</v>
      </c>
      <c r="H39" s="169">
        <v>10</v>
      </c>
      <c r="I39" s="170">
        <v>0</v>
      </c>
      <c r="J39" s="171">
        <v>0</v>
      </c>
      <c r="K39" s="172">
        <v>60000</v>
      </c>
      <c r="L39" s="173">
        <v>0</v>
      </c>
      <c r="M39" s="173">
        <v>0</v>
      </c>
      <c r="N39" s="44">
        <v>0</v>
      </c>
      <c r="O39" s="174">
        <f>O40</f>
        <v>60000</v>
      </c>
      <c r="P39" s="174">
        <f t="shared" si="4"/>
        <v>1000</v>
      </c>
      <c r="Q39" s="174">
        <f t="shared" si="4"/>
        <v>1000</v>
      </c>
    </row>
    <row r="40" spans="1:17" s="152" customFormat="1" ht="39.75" customHeight="1">
      <c r="A40" s="151"/>
      <c r="B40" s="175"/>
      <c r="C40" s="52"/>
      <c r="D40" s="332" t="s">
        <v>224</v>
      </c>
      <c r="E40" s="333"/>
      <c r="F40" s="334"/>
      <c r="G40" s="188">
        <v>3</v>
      </c>
      <c r="H40" s="188">
        <v>10</v>
      </c>
      <c r="I40" s="189">
        <v>5200000000</v>
      </c>
      <c r="J40" s="190">
        <v>0</v>
      </c>
      <c r="K40" s="164">
        <v>738500</v>
      </c>
      <c r="L40" s="165">
        <v>0</v>
      </c>
      <c r="M40" s="165">
        <v>0</v>
      </c>
      <c r="N40" s="166">
        <v>0</v>
      </c>
      <c r="O40" s="192">
        <f>O41</f>
        <v>60000</v>
      </c>
      <c r="P40" s="192">
        <f t="shared" si="4"/>
        <v>1000</v>
      </c>
      <c r="Q40" s="192">
        <f t="shared" si="4"/>
        <v>1000</v>
      </c>
    </row>
    <row r="41" spans="1:17" s="46" customFormat="1" ht="26.25" customHeight="1">
      <c r="A41" s="150"/>
      <c r="B41" s="175"/>
      <c r="C41" s="52"/>
      <c r="D41" s="329" t="s">
        <v>164</v>
      </c>
      <c r="E41" s="329"/>
      <c r="F41" s="329"/>
      <c r="G41" s="182">
        <v>3</v>
      </c>
      <c r="H41" s="182">
        <v>10</v>
      </c>
      <c r="I41" s="183">
        <v>5230000000</v>
      </c>
      <c r="J41" s="184">
        <v>0</v>
      </c>
      <c r="K41" s="172">
        <v>60000</v>
      </c>
      <c r="L41" s="173">
        <v>0</v>
      </c>
      <c r="M41" s="173">
        <v>0</v>
      </c>
      <c r="N41" s="44">
        <v>0</v>
      </c>
      <c r="O41" s="185">
        <f>O42</f>
        <v>60000</v>
      </c>
      <c r="P41" s="185">
        <f t="shared" si="4"/>
        <v>1000</v>
      </c>
      <c r="Q41" s="185">
        <f t="shared" si="4"/>
        <v>1000</v>
      </c>
    </row>
    <row r="42" spans="1:17" s="46" customFormat="1" ht="24" customHeight="1">
      <c r="A42" s="150"/>
      <c r="B42" s="175"/>
      <c r="C42" s="53"/>
      <c r="D42" s="186"/>
      <c r="E42" s="181"/>
      <c r="F42" s="54" t="s">
        <v>137</v>
      </c>
      <c r="G42" s="182">
        <v>3</v>
      </c>
      <c r="H42" s="182">
        <v>10</v>
      </c>
      <c r="I42" s="183">
        <v>5230095020</v>
      </c>
      <c r="J42" s="184">
        <v>0</v>
      </c>
      <c r="K42" s="172">
        <v>60000</v>
      </c>
      <c r="L42" s="173">
        <v>0</v>
      </c>
      <c r="M42" s="173">
        <v>0</v>
      </c>
      <c r="N42" s="44">
        <v>0</v>
      </c>
      <c r="O42" s="185">
        <f>O43</f>
        <v>60000</v>
      </c>
      <c r="P42" s="185">
        <f>P43</f>
        <v>1000</v>
      </c>
      <c r="Q42" s="185">
        <f>Q43</f>
        <v>1000</v>
      </c>
    </row>
    <row r="43" spans="1:17" s="46" customFormat="1" ht="30.75" customHeight="1">
      <c r="A43" s="150"/>
      <c r="B43" s="175"/>
      <c r="C43" s="53"/>
      <c r="D43" s="186"/>
      <c r="E43" s="181"/>
      <c r="F43" s="54" t="s">
        <v>124</v>
      </c>
      <c r="G43" s="182">
        <v>3</v>
      </c>
      <c r="H43" s="182">
        <v>10</v>
      </c>
      <c r="I43" s="183">
        <v>5230095020</v>
      </c>
      <c r="J43" s="184">
        <v>240</v>
      </c>
      <c r="K43" s="172">
        <v>60000</v>
      </c>
      <c r="L43" s="173">
        <v>0</v>
      </c>
      <c r="M43" s="173">
        <v>0</v>
      </c>
      <c r="N43" s="44">
        <v>0</v>
      </c>
      <c r="O43" s="185">
        <f>'Приложение 5'!X61</f>
        <v>60000</v>
      </c>
      <c r="P43" s="185">
        <f>'Приложение 5'!Y61</f>
        <v>1000</v>
      </c>
      <c r="Q43" s="185">
        <f>'Приложение 5'!Z61</f>
        <v>1000</v>
      </c>
    </row>
    <row r="44" spans="1:17" s="46" customFormat="1" ht="17.25" customHeight="1">
      <c r="A44" s="150"/>
      <c r="B44" s="335" t="s">
        <v>138</v>
      </c>
      <c r="C44" s="336"/>
      <c r="D44" s="336"/>
      <c r="E44" s="336"/>
      <c r="F44" s="337"/>
      <c r="G44" s="169">
        <v>4</v>
      </c>
      <c r="H44" s="169">
        <v>0</v>
      </c>
      <c r="I44" s="170">
        <v>0</v>
      </c>
      <c r="J44" s="171">
        <v>0</v>
      </c>
      <c r="K44" s="215"/>
      <c r="L44" s="216"/>
      <c r="M44" s="216"/>
      <c r="N44" s="51"/>
      <c r="O44" s="174">
        <f>O45+O50</f>
        <v>494683.73</v>
      </c>
      <c r="P44" s="174">
        <f>P45+P50</f>
        <v>185000</v>
      </c>
      <c r="Q44" s="174">
        <f>Q45+Q50</f>
        <v>551000</v>
      </c>
    </row>
    <row r="45" spans="1:17" s="46" customFormat="1" ht="14.25" customHeight="1">
      <c r="A45" s="150"/>
      <c r="B45" s="168"/>
      <c r="C45" s="331" t="s">
        <v>150</v>
      </c>
      <c r="D45" s="331"/>
      <c r="E45" s="331"/>
      <c r="F45" s="331"/>
      <c r="G45" s="169">
        <v>4</v>
      </c>
      <c r="H45" s="169">
        <v>9</v>
      </c>
      <c r="I45" s="170">
        <v>0</v>
      </c>
      <c r="J45" s="171">
        <v>0</v>
      </c>
      <c r="K45" s="172">
        <v>60000</v>
      </c>
      <c r="L45" s="173">
        <v>0</v>
      </c>
      <c r="M45" s="173">
        <v>0</v>
      </c>
      <c r="N45" s="44">
        <v>0</v>
      </c>
      <c r="O45" s="174">
        <f>O46</f>
        <v>494683.73</v>
      </c>
      <c r="P45" s="174">
        <f t="shared" ref="P45:Q47" si="5">P46</f>
        <v>185000</v>
      </c>
      <c r="Q45" s="174">
        <f t="shared" si="5"/>
        <v>188000</v>
      </c>
    </row>
    <row r="46" spans="1:17" s="152" customFormat="1" ht="39.75" customHeight="1">
      <c r="A46" s="151"/>
      <c r="B46" s="175"/>
      <c r="C46" s="52"/>
      <c r="D46" s="332" t="s">
        <v>224</v>
      </c>
      <c r="E46" s="333"/>
      <c r="F46" s="334"/>
      <c r="G46" s="188">
        <v>4</v>
      </c>
      <c r="H46" s="188">
        <v>9</v>
      </c>
      <c r="I46" s="189">
        <v>5200000000</v>
      </c>
      <c r="J46" s="190">
        <v>0</v>
      </c>
      <c r="K46" s="164">
        <v>738500</v>
      </c>
      <c r="L46" s="165">
        <v>0</v>
      </c>
      <c r="M46" s="165">
        <v>0</v>
      </c>
      <c r="N46" s="166">
        <v>0</v>
      </c>
      <c r="O46" s="192">
        <f>O47</f>
        <v>494683.73</v>
      </c>
      <c r="P46" s="192">
        <f t="shared" si="5"/>
        <v>185000</v>
      </c>
      <c r="Q46" s="192">
        <f t="shared" si="5"/>
        <v>188000</v>
      </c>
    </row>
    <row r="47" spans="1:17" s="46" customFormat="1" ht="24.75" customHeight="1">
      <c r="A47" s="150"/>
      <c r="B47" s="175"/>
      <c r="C47" s="52"/>
      <c r="D47" s="329" t="s">
        <v>165</v>
      </c>
      <c r="E47" s="329"/>
      <c r="F47" s="329"/>
      <c r="G47" s="182">
        <v>4</v>
      </c>
      <c r="H47" s="182">
        <v>9</v>
      </c>
      <c r="I47" s="183">
        <v>5240000000</v>
      </c>
      <c r="J47" s="184">
        <v>0</v>
      </c>
      <c r="K47" s="172">
        <v>60000</v>
      </c>
      <c r="L47" s="173">
        <v>0</v>
      </c>
      <c r="M47" s="173">
        <v>0</v>
      </c>
      <c r="N47" s="44">
        <v>0</v>
      </c>
      <c r="O47" s="185">
        <f>O48</f>
        <v>494683.73</v>
      </c>
      <c r="P47" s="185">
        <f t="shared" si="5"/>
        <v>185000</v>
      </c>
      <c r="Q47" s="185">
        <f t="shared" si="5"/>
        <v>188000</v>
      </c>
    </row>
    <row r="48" spans="1:17" s="46" customFormat="1" ht="26.25" customHeight="1">
      <c r="A48" s="150"/>
      <c r="B48" s="175"/>
      <c r="C48" s="53"/>
      <c r="D48" s="181"/>
      <c r="E48" s="329" t="s">
        <v>140</v>
      </c>
      <c r="F48" s="329"/>
      <c r="G48" s="182">
        <v>4</v>
      </c>
      <c r="H48" s="182">
        <v>9</v>
      </c>
      <c r="I48" s="183">
        <v>5240095280</v>
      </c>
      <c r="J48" s="184">
        <v>0</v>
      </c>
      <c r="K48" s="172">
        <v>60000</v>
      </c>
      <c r="L48" s="173">
        <v>0</v>
      </c>
      <c r="M48" s="173">
        <v>0</v>
      </c>
      <c r="N48" s="44">
        <v>0</v>
      </c>
      <c r="O48" s="185">
        <f>O49</f>
        <v>494683.73</v>
      </c>
      <c r="P48" s="185">
        <f>P49</f>
        <v>185000</v>
      </c>
      <c r="Q48" s="185">
        <f>Q49</f>
        <v>188000</v>
      </c>
    </row>
    <row r="49" spans="1:17" s="46" customFormat="1" ht="26.25" customHeight="1">
      <c r="A49" s="150"/>
      <c r="B49" s="175"/>
      <c r="C49" s="53"/>
      <c r="D49" s="186"/>
      <c r="E49" s="181"/>
      <c r="F49" s="54" t="s">
        <v>124</v>
      </c>
      <c r="G49" s="182">
        <v>4</v>
      </c>
      <c r="H49" s="182">
        <v>9</v>
      </c>
      <c r="I49" s="183">
        <v>5240095280</v>
      </c>
      <c r="J49" s="184">
        <v>240</v>
      </c>
      <c r="K49" s="172">
        <v>60000</v>
      </c>
      <c r="L49" s="173">
        <v>0</v>
      </c>
      <c r="M49" s="173">
        <v>0</v>
      </c>
      <c r="N49" s="44">
        <v>0</v>
      </c>
      <c r="O49" s="185">
        <f>'Приложение 5'!X68</f>
        <v>494683.73</v>
      </c>
      <c r="P49" s="185">
        <f>'Приложение 5'!Y68</f>
        <v>185000</v>
      </c>
      <c r="Q49" s="185">
        <f>'Приложение 5'!Z68</f>
        <v>188000</v>
      </c>
    </row>
    <row r="50" spans="1:17" s="46" customFormat="1" ht="29.25" customHeight="1">
      <c r="A50" s="150"/>
      <c r="B50" s="175"/>
      <c r="C50" s="251"/>
      <c r="D50" s="306"/>
      <c r="E50" s="305"/>
      <c r="F50" s="312" t="s">
        <v>230</v>
      </c>
      <c r="G50" s="182">
        <v>4</v>
      </c>
      <c r="H50" s="182">
        <v>12</v>
      </c>
      <c r="I50" s="183">
        <v>0</v>
      </c>
      <c r="J50" s="184">
        <v>0</v>
      </c>
      <c r="K50" s="172"/>
      <c r="L50" s="173"/>
      <c r="M50" s="173"/>
      <c r="N50" s="44"/>
      <c r="O50" s="185">
        <f t="shared" ref="O50:Q53" si="6">O51</f>
        <v>0</v>
      </c>
      <c r="P50" s="185">
        <f t="shared" si="6"/>
        <v>0</v>
      </c>
      <c r="Q50" s="185">
        <f t="shared" si="6"/>
        <v>363000</v>
      </c>
    </row>
    <row r="51" spans="1:17" s="46" customFormat="1" ht="44.25" customHeight="1">
      <c r="A51" s="150"/>
      <c r="B51" s="175"/>
      <c r="C51" s="251"/>
      <c r="D51" s="306"/>
      <c r="E51" s="305"/>
      <c r="F51" s="312" t="s">
        <v>224</v>
      </c>
      <c r="G51" s="182">
        <v>4</v>
      </c>
      <c r="H51" s="182">
        <v>12</v>
      </c>
      <c r="I51" s="183">
        <v>5200000000</v>
      </c>
      <c r="J51" s="184">
        <v>0</v>
      </c>
      <c r="K51" s="172"/>
      <c r="L51" s="173"/>
      <c r="M51" s="173"/>
      <c r="N51" s="44"/>
      <c r="O51" s="185">
        <f t="shared" si="6"/>
        <v>0</v>
      </c>
      <c r="P51" s="185">
        <f t="shared" si="6"/>
        <v>0</v>
      </c>
      <c r="Q51" s="185">
        <f t="shared" si="6"/>
        <v>363000</v>
      </c>
    </row>
    <row r="52" spans="1:17" s="46" customFormat="1" ht="66.75" customHeight="1">
      <c r="A52" s="150"/>
      <c r="B52" s="175"/>
      <c r="C52" s="251"/>
      <c r="D52" s="306"/>
      <c r="E52" s="305"/>
      <c r="F52" s="312" t="s">
        <v>229</v>
      </c>
      <c r="G52" s="182">
        <v>4</v>
      </c>
      <c r="H52" s="182">
        <v>12</v>
      </c>
      <c r="I52" s="183">
        <v>5280000000</v>
      </c>
      <c r="J52" s="184">
        <v>0</v>
      </c>
      <c r="K52" s="172"/>
      <c r="L52" s="173"/>
      <c r="M52" s="173"/>
      <c r="N52" s="44"/>
      <c r="O52" s="185">
        <f t="shared" si="6"/>
        <v>0</v>
      </c>
      <c r="P52" s="185">
        <f t="shared" si="6"/>
        <v>0</v>
      </c>
      <c r="Q52" s="185">
        <f t="shared" si="6"/>
        <v>363000</v>
      </c>
    </row>
    <row r="53" spans="1:17" s="46" customFormat="1" ht="17.25" customHeight="1">
      <c r="A53" s="150"/>
      <c r="B53" s="175"/>
      <c r="C53" s="251"/>
      <c r="D53" s="306"/>
      <c r="E53" s="305"/>
      <c r="F53" s="312" t="s">
        <v>223</v>
      </c>
      <c r="G53" s="182">
        <v>4</v>
      </c>
      <c r="H53" s="182">
        <v>12</v>
      </c>
      <c r="I53" s="183" t="s">
        <v>205</v>
      </c>
      <c r="J53" s="184">
        <v>0</v>
      </c>
      <c r="K53" s="172"/>
      <c r="L53" s="173"/>
      <c r="M53" s="173"/>
      <c r="N53" s="44"/>
      <c r="O53" s="185">
        <f t="shared" si="6"/>
        <v>0</v>
      </c>
      <c r="P53" s="185">
        <f t="shared" si="6"/>
        <v>0</v>
      </c>
      <c r="Q53" s="185">
        <f t="shared" si="6"/>
        <v>363000</v>
      </c>
    </row>
    <row r="54" spans="1:17" s="46" customFormat="1" ht="26.25" customHeight="1">
      <c r="A54" s="150"/>
      <c r="B54" s="175"/>
      <c r="C54" s="251"/>
      <c r="D54" s="306"/>
      <c r="E54" s="305"/>
      <c r="F54" s="312" t="s">
        <v>124</v>
      </c>
      <c r="G54" s="182">
        <v>4</v>
      </c>
      <c r="H54" s="182">
        <v>12</v>
      </c>
      <c r="I54" s="183" t="s">
        <v>205</v>
      </c>
      <c r="J54" s="184">
        <v>240</v>
      </c>
      <c r="K54" s="172"/>
      <c r="L54" s="173"/>
      <c r="M54" s="173"/>
      <c r="N54" s="44"/>
      <c r="O54" s="185">
        <v>0</v>
      </c>
      <c r="P54" s="185">
        <v>0</v>
      </c>
      <c r="Q54" s="185">
        <v>363000</v>
      </c>
    </row>
    <row r="55" spans="1:17" s="46" customFormat="1" ht="15" customHeight="1">
      <c r="A55" s="150"/>
      <c r="B55" s="330" t="s">
        <v>142</v>
      </c>
      <c r="C55" s="330"/>
      <c r="D55" s="330"/>
      <c r="E55" s="330"/>
      <c r="F55" s="330"/>
      <c r="G55" s="169">
        <v>5</v>
      </c>
      <c r="H55" s="169">
        <v>0</v>
      </c>
      <c r="I55" s="170">
        <v>0</v>
      </c>
      <c r="J55" s="171">
        <v>0</v>
      </c>
      <c r="K55" s="172">
        <v>2518700</v>
      </c>
      <c r="L55" s="173">
        <v>0</v>
      </c>
      <c r="M55" s="173">
        <v>0</v>
      </c>
      <c r="N55" s="44">
        <v>0</v>
      </c>
      <c r="O55" s="174">
        <f>O56</f>
        <v>499278</v>
      </c>
      <c r="P55" s="174">
        <f t="shared" ref="P55:Q58" si="7">P56</f>
        <v>1000</v>
      </c>
      <c r="Q55" s="174">
        <f t="shared" si="7"/>
        <v>1000</v>
      </c>
    </row>
    <row r="56" spans="1:17" s="46" customFormat="1" ht="14.25" customHeight="1">
      <c r="A56" s="150"/>
      <c r="B56" s="168"/>
      <c r="C56" s="331" t="s">
        <v>143</v>
      </c>
      <c r="D56" s="331"/>
      <c r="E56" s="331"/>
      <c r="F56" s="331"/>
      <c r="G56" s="169">
        <v>5</v>
      </c>
      <c r="H56" s="169">
        <v>3</v>
      </c>
      <c r="I56" s="170">
        <v>0</v>
      </c>
      <c r="J56" s="171">
        <v>0</v>
      </c>
      <c r="K56" s="172">
        <v>2518700</v>
      </c>
      <c r="L56" s="173">
        <v>0</v>
      </c>
      <c r="M56" s="173">
        <v>0</v>
      </c>
      <c r="N56" s="44">
        <v>0</v>
      </c>
      <c r="O56" s="174">
        <f>O57</f>
        <v>499278</v>
      </c>
      <c r="P56" s="174">
        <f t="shared" si="7"/>
        <v>1000</v>
      </c>
      <c r="Q56" s="174">
        <f t="shared" si="7"/>
        <v>1000</v>
      </c>
    </row>
    <row r="57" spans="1:17" s="152" customFormat="1" ht="39.75" customHeight="1">
      <c r="A57" s="151"/>
      <c r="B57" s="175"/>
      <c r="C57" s="52"/>
      <c r="D57" s="332" t="s">
        <v>224</v>
      </c>
      <c r="E57" s="333"/>
      <c r="F57" s="334"/>
      <c r="G57" s="188">
        <v>5</v>
      </c>
      <c r="H57" s="188">
        <v>3</v>
      </c>
      <c r="I57" s="189">
        <v>5200000000</v>
      </c>
      <c r="J57" s="190">
        <v>0</v>
      </c>
      <c r="K57" s="164">
        <v>738500</v>
      </c>
      <c r="L57" s="165">
        <v>0</v>
      </c>
      <c r="M57" s="165">
        <v>0</v>
      </c>
      <c r="N57" s="166">
        <v>0</v>
      </c>
      <c r="O57" s="192">
        <f>O58</f>
        <v>499278</v>
      </c>
      <c r="P57" s="192">
        <f t="shared" si="7"/>
        <v>1000</v>
      </c>
      <c r="Q57" s="192">
        <f t="shared" si="7"/>
        <v>1000</v>
      </c>
    </row>
    <row r="58" spans="1:17" s="46" customFormat="1" ht="24.75" customHeight="1">
      <c r="A58" s="150"/>
      <c r="B58" s="175"/>
      <c r="C58" s="52"/>
      <c r="D58" s="329" t="s">
        <v>166</v>
      </c>
      <c r="E58" s="329"/>
      <c r="F58" s="329"/>
      <c r="G58" s="182">
        <v>5</v>
      </c>
      <c r="H58" s="182">
        <v>3</v>
      </c>
      <c r="I58" s="183">
        <v>5250000000</v>
      </c>
      <c r="J58" s="184">
        <v>0</v>
      </c>
      <c r="K58" s="172">
        <v>2518700</v>
      </c>
      <c r="L58" s="173">
        <v>0</v>
      </c>
      <c r="M58" s="173">
        <v>0</v>
      </c>
      <c r="N58" s="44">
        <v>0</v>
      </c>
      <c r="O58" s="185">
        <f>O59</f>
        <v>499278</v>
      </c>
      <c r="P58" s="185">
        <f t="shared" si="7"/>
        <v>1000</v>
      </c>
      <c r="Q58" s="185">
        <f t="shared" si="7"/>
        <v>1000</v>
      </c>
    </row>
    <row r="59" spans="1:17" s="46" customFormat="1" ht="24.75" customHeight="1">
      <c r="A59" s="150"/>
      <c r="B59" s="175"/>
      <c r="C59" s="53"/>
      <c r="D59" s="181"/>
      <c r="E59" s="329" t="s">
        <v>144</v>
      </c>
      <c r="F59" s="329"/>
      <c r="G59" s="182">
        <v>5</v>
      </c>
      <c r="H59" s="182">
        <v>3</v>
      </c>
      <c r="I59" s="183">
        <v>5250095310</v>
      </c>
      <c r="J59" s="184">
        <v>0</v>
      </c>
      <c r="K59" s="172">
        <v>2518700</v>
      </c>
      <c r="L59" s="173">
        <v>0</v>
      </c>
      <c r="M59" s="173">
        <v>0</v>
      </c>
      <c r="N59" s="44">
        <v>0</v>
      </c>
      <c r="O59" s="185">
        <f>O60</f>
        <v>499278</v>
      </c>
      <c r="P59" s="185">
        <f>P60</f>
        <v>1000</v>
      </c>
      <c r="Q59" s="185">
        <f>Q60</f>
        <v>1000</v>
      </c>
    </row>
    <row r="60" spans="1:17" s="46" customFormat="1" ht="27.75" customHeight="1">
      <c r="A60" s="150"/>
      <c r="B60" s="175"/>
      <c r="C60" s="53"/>
      <c r="D60" s="186"/>
      <c r="E60" s="181"/>
      <c r="F60" s="54" t="s">
        <v>124</v>
      </c>
      <c r="G60" s="182">
        <v>5</v>
      </c>
      <c r="H60" s="182">
        <v>3</v>
      </c>
      <c r="I60" s="183">
        <v>5250095310</v>
      </c>
      <c r="J60" s="184">
        <v>240</v>
      </c>
      <c r="K60" s="172">
        <v>2518700</v>
      </c>
      <c r="L60" s="173">
        <v>0</v>
      </c>
      <c r="M60" s="173">
        <v>0</v>
      </c>
      <c r="N60" s="44">
        <v>0</v>
      </c>
      <c r="O60" s="185">
        <v>499278</v>
      </c>
      <c r="P60" s="185">
        <f>'Приложение 5'!Y82</f>
        <v>1000</v>
      </c>
      <c r="Q60" s="185">
        <f>'Приложение 5'!Z82</f>
        <v>1000</v>
      </c>
    </row>
    <row r="61" spans="1:17" s="46" customFormat="1" ht="21" customHeight="1">
      <c r="A61" s="150"/>
      <c r="B61" s="330" t="s">
        <v>145</v>
      </c>
      <c r="C61" s="330"/>
      <c r="D61" s="330"/>
      <c r="E61" s="330"/>
      <c r="F61" s="330"/>
      <c r="G61" s="169">
        <v>8</v>
      </c>
      <c r="H61" s="169">
        <v>0</v>
      </c>
      <c r="I61" s="170">
        <v>0</v>
      </c>
      <c r="J61" s="171">
        <v>0</v>
      </c>
      <c r="K61" s="172">
        <v>6434050</v>
      </c>
      <c r="L61" s="173">
        <v>0</v>
      </c>
      <c r="M61" s="173">
        <v>0</v>
      </c>
      <c r="N61" s="44">
        <v>0</v>
      </c>
      <c r="O61" s="187">
        <f t="shared" ref="O61:Q63" si="8">O62</f>
        <v>1650770</v>
      </c>
      <c r="P61" s="174">
        <f t="shared" si="8"/>
        <v>1640770</v>
      </c>
      <c r="Q61" s="174">
        <f t="shared" si="8"/>
        <v>1640770</v>
      </c>
    </row>
    <row r="62" spans="1:17" s="46" customFormat="1" ht="14.25" customHeight="1">
      <c r="A62" s="150"/>
      <c r="B62" s="168"/>
      <c r="C62" s="331" t="s">
        <v>146</v>
      </c>
      <c r="D62" s="331"/>
      <c r="E62" s="331"/>
      <c r="F62" s="331"/>
      <c r="G62" s="169">
        <v>8</v>
      </c>
      <c r="H62" s="169">
        <v>1</v>
      </c>
      <c r="I62" s="170">
        <v>0</v>
      </c>
      <c r="J62" s="171">
        <v>0</v>
      </c>
      <c r="K62" s="172">
        <v>6434050</v>
      </c>
      <c r="L62" s="173">
        <v>0</v>
      </c>
      <c r="M62" s="173">
        <v>0</v>
      </c>
      <c r="N62" s="44">
        <v>0</v>
      </c>
      <c r="O62" s="187">
        <f t="shared" si="8"/>
        <v>1650770</v>
      </c>
      <c r="P62" s="174">
        <f t="shared" si="8"/>
        <v>1640770</v>
      </c>
      <c r="Q62" s="174">
        <f t="shared" si="8"/>
        <v>1640770</v>
      </c>
    </row>
    <row r="63" spans="1:17" s="152" customFormat="1" ht="36" customHeight="1">
      <c r="A63" s="151"/>
      <c r="B63" s="175"/>
      <c r="C63" s="52"/>
      <c r="D63" s="332" t="s">
        <v>224</v>
      </c>
      <c r="E63" s="333"/>
      <c r="F63" s="334"/>
      <c r="G63" s="188">
        <v>8</v>
      </c>
      <c r="H63" s="188">
        <v>1</v>
      </c>
      <c r="I63" s="189">
        <v>5200000000</v>
      </c>
      <c r="J63" s="190">
        <v>0</v>
      </c>
      <c r="K63" s="164">
        <v>738500</v>
      </c>
      <c r="L63" s="165">
        <v>0</v>
      </c>
      <c r="M63" s="165">
        <v>0</v>
      </c>
      <c r="N63" s="166">
        <v>0</v>
      </c>
      <c r="O63" s="191">
        <f t="shared" si="8"/>
        <v>1650770</v>
      </c>
      <c r="P63" s="192">
        <f t="shared" si="8"/>
        <v>1640770</v>
      </c>
      <c r="Q63" s="192">
        <f t="shared" si="8"/>
        <v>1640770</v>
      </c>
    </row>
    <row r="64" spans="1:17" s="46" customFormat="1" ht="30" customHeight="1">
      <c r="A64" s="150"/>
      <c r="B64" s="175"/>
      <c r="C64" s="52"/>
      <c r="D64" s="329" t="s">
        <v>167</v>
      </c>
      <c r="E64" s="329"/>
      <c r="F64" s="329"/>
      <c r="G64" s="182">
        <v>8</v>
      </c>
      <c r="H64" s="182">
        <v>1</v>
      </c>
      <c r="I64" s="183">
        <v>5260000000</v>
      </c>
      <c r="J64" s="184">
        <v>0</v>
      </c>
      <c r="K64" s="172">
        <v>6434050</v>
      </c>
      <c r="L64" s="173">
        <v>0</v>
      </c>
      <c r="M64" s="173">
        <v>0</v>
      </c>
      <c r="N64" s="44">
        <v>0</v>
      </c>
      <c r="O64" s="193">
        <f>O67+O65</f>
        <v>1650770</v>
      </c>
      <c r="P64" s="193">
        <f>P67+P65</f>
        <v>1640770</v>
      </c>
      <c r="Q64" s="193">
        <f>Q67+Q65</f>
        <v>1640770</v>
      </c>
    </row>
    <row r="65" spans="1:17" s="46" customFormat="1" ht="38.25" customHeight="1">
      <c r="A65" s="150"/>
      <c r="B65" s="175"/>
      <c r="C65" s="53"/>
      <c r="D65" s="186"/>
      <c r="E65" s="181"/>
      <c r="F65" s="54" t="s">
        <v>151</v>
      </c>
      <c r="G65" s="182">
        <v>8</v>
      </c>
      <c r="H65" s="182">
        <v>1</v>
      </c>
      <c r="I65" s="183">
        <v>5260075080</v>
      </c>
      <c r="J65" s="184">
        <v>0</v>
      </c>
      <c r="K65" s="172">
        <v>5655700</v>
      </c>
      <c r="L65" s="173">
        <v>0</v>
      </c>
      <c r="M65" s="173">
        <v>0</v>
      </c>
      <c r="N65" s="44">
        <v>0</v>
      </c>
      <c r="O65" s="193">
        <f>O66+O69</f>
        <v>1630770</v>
      </c>
      <c r="P65" s="193">
        <f>P66+P69</f>
        <v>1630770</v>
      </c>
      <c r="Q65" s="193">
        <f>Q66+Q69</f>
        <v>1630770</v>
      </c>
    </row>
    <row r="66" spans="1:17" s="46" customFormat="1" ht="15.75" customHeight="1">
      <c r="A66" s="150"/>
      <c r="B66" s="175"/>
      <c r="C66" s="53"/>
      <c r="D66" s="181"/>
      <c r="E66" s="329" t="s">
        <v>126</v>
      </c>
      <c r="F66" s="329"/>
      <c r="G66" s="182">
        <v>8</v>
      </c>
      <c r="H66" s="182">
        <v>1</v>
      </c>
      <c r="I66" s="183">
        <v>5260075080</v>
      </c>
      <c r="J66" s="184">
        <v>540</v>
      </c>
      <c r="K66" s="172">
        <v>6334050</v>
      </c>
      <c r="L66" s="173">
        <v>0</v>
      </c>
      <c r="M66" s="173">
        <v>0</v>
      </c>
      <c r="N66" s="44">
        <v>0</v>
      </c>
      <c r="O66" s="193">
        <f>'Приложение 5'!X93</f>
        <v>1360520</v>
      </c>
      <c r="P66" s="193">
        <f>'Приложение 5'!Y93</f>
        <v>1630770</v>
      </c>
      <c r="Q66" s="193">
        <f>'Приложение 5'!Z93</f>
        <v>1630770</v>
      </c>
    </row>
    <row r="67" spans="1:17" s="46" customFormat="1" ht="33.75" customHeight="1">
      <c r="A67" s="150"/>
      <c r="B67" s="175"/>
      <c r="C67" s="53"/>
      <c r="D67" s="186"/>
      <c r="E67" s="181"/>
      <c r="F67" s="54" t="s">
        <v>147</v>
      </c>
      <c r="G67" s="182">
        <v>8</v>
      </c>
      <c r="H67" s="182">
        <v>1</v>
      </c>
      <c r="I67" s="183">
        <v>5260095220</v>
      </c>
      <c r="J67" s="184">
        <v>0</v>
      </c>
      <c r="K67" s="172">
        <v>678350</v>
      </c>
      <c r="L67" s="173">
        <v>0</v>
      </c>
      <c r="M67" s="173">
        <v>0</v>
      </c>
      <c r="N67" s="44">
        <v>0</v>
      </c>
      <c r="O67" s="193">
        <f>O68</f>
        <v>20000</v>
      </c>
      <c r="P67" s="193">
        <f>P68</f>
        <v>10000</v>
      </c>
      <c r="Q67" s="193">
        <f>Q68</f>
        <v>10000</v>
      </c>
    </row>
    <row r="68" spans="1:17" s="46" customFormat="1" ht="25.5" customHeight="1">
      <c r="A68" s="150"/>
      <c r="B68" s="175"/>
      <c r="C68" s="53"/>
      <c r="D68" s="181"/>
      <c r="E68" s="329" t="s">
        <v>124</v>
      </c>
      <c r="F68" s="329"/>
      <c r="G68" s="182">
        <v>8</v>
      </c>
      <c r="H68" s="182">
        <v>1</v>
      </c>
      <c r="I68" s="183">
        <v>5260095220</v>
      </c>
      <c r="J68" s="184">
        <v>240</v>
      </c>
      <c r="K68" s="172">
        <v>6334050</v>
      </c>
      <c r="L68" s="173">
        <v>0</v>
      </c>
      <c r="M68" s="173">
        <v>0</v>
      </c>
      <c r="N68" s="44">
        <v>0</v>
      </c>
      <c r="O68" s="193">
        <f>'Приложение 5'!X95</f>
        <v>20000</v>
      </c>
      <c r="P68" s="193">
        <f>'Приложение 5'!Y95</f>
        <v>10000</v>
      </c>
      <c r="Q68" s="193">
        <f>'Приложение 5'!Z95</f>
        <v>10000</v>
      </c>
    </row>
    <row r="69" spans="1:17" s="46" customFormat="1" ht="25.5" customHeight="1">
      <c r="A69" s="253"/>
      <c r="B69" s="251"/>
      <c r="C69" s="53"/>
      <c r="D69" s="305"/>
      <c r="E69" s="305"/>
      <c r="F69" s="306" t="s">
        <v>231</v>
      </c>
      <c r="G69" s="182">
        <v>8</v>
      </c>
      <c r="H69" s="182">
        <v>1</v>
      </c>
      <c r="I69" s="183">
        <v>5260097030</v>
      </c>
      <c r="J69" s="184">
        <v>0</v>
      </c>
      <c r="K69" s="172"/>
      <c r="L69" s="173"/>
      <c r="M69" s="173"/>
      <c r="N69" s="44"/>
      <c r="O69" s="193">
        <f>O70</f>
        <v>270250</v>
      </c>
      <c r="P69" s="193">
        <f>P70</f>
        <v>0</v>
      </c>
      <c r="Q69" s="193">
        <f>Q70</f>
        <v>0</v>
      </c>
    </row>
    <row r="70" spans="1:17" s="46" customFormat="1" ht="25.5" customHeight="1">
      <c r="A70" s="253"/>
      <c r="B70" s="251"/>
      <c r="C70" s="53"/>
      <c r="D70" s="305"/>
      <c r="E70" s="305"/>
      <c r="F70" s="306" t="s">
        <v>126</v>
      </c>
      <c r="G70" s="182">
        <v>8</v>
      </c>
      <c r="H70" s="182">
        <v>1</v>
      </c>
      <c r="I70" s="183">
        <v>5260097030</v>
      </c>
      <c r="J70" s="184">
        <v>540</v>
      </c>
      <c r="K70" s="172"/>
      <c r="L70" s="173"/>
      <c r="M70" s="173"/>
      <c r="N70" s="44"/>
      <c r="O70" s="193">
        <f>'Приложение 5'!X100</f>
        <v>270250</v>
      </c>
      <c r="P70" s="193">
        <v>0</v>
      </c>
      <c r="Q70" s="193">
        <v>0</v>
      </c>
    </row>
    <row r="71" spans="1:17" s="46" customFormat="1" ht="25.5" customHeight="1">
      <c r="A71" s="253"/>
      <c r="B71" s="251"/>
      <c r="C71" s="53"/>
      <c r="D71" s="325" t="s">
        <v>173</v>
      </c>
      <c r="E71" s="325"/>
      <c r="F71" s="326"/>
      <c r="G71" s="169">
        <v>10</v>
      </c>
      <c r="H71" s="169">
        <v>0</v>
      </c>
      <c r="I71" s="170">
        <v>0</v>
      </c>
      <c r="J71" s="171">
        <v>0</v>
      </c>
      <c r="K71" s="172">
        <v>2518700</v>
      </c>
      <c r="L71" s="173">
        <v>0</v>
      </c>
      <c r="M71" s="173">
        <v>0</v>
      </c>
      <c r="N71" s="44">
        <v>0</v>
      </c>
      <c r="O71" s="174">
        <f>O72</f>
        <v>0</v>
      </c>
      <c r="P71" s="174">
        <f t="shared" ref="P71:Q74" si="9">P72</f>
        <v>1000</v>
      </c>
      <c r="Q71" s="174">
        <f t="shared" si="9"/>
        <v>1000</v>
      </c>
    </row>
    <row r="72" spans="1:17" s="46" customFormat="1" ht="22.5" customHeight="1">
      <c r="A72" s="253"/>
      <c r="B72" s="251"/>
      <c r="C72" s="53"/>
      <c r="D72" s="327" t="s">
        <v>177</v>
      </c>
      <c r="E72" s="327"/>
      <c r="F72" s="328"/>
      <c r="G72" s="169">
        <v>10</v>
      </c>
      <c r="H72" s="169">
        <v>1</v>
      </c>
      <c r="I72" s="170">
        <v>0</v>
      </c>
      <c r="J72" s="171">
        <v>0</v>
      </c>
      <c r="K72" s="172">
        <v>2518700</v>
      </c>
      <c r="L72" s="173">
        <v>0</v>
      </c>
      <c r="M72" s="173">
        <v>0</v>
      </c>
      <c r="N72" s="44">
        <v>0</v>
      </c>
      <c r="O72" s="174">
        <f>O73</f>
        <v>0</v>
      </c>
      <c r="P72" s="174">
        <f t="shared" si="9"/>
        <v>1000</v>
      </c>
      <c r="Q72" s="174">
        <f t="shared" si="9"/>
        <v>1000</v>
      </c>
    </row>
    <row r="73" spans="1:17" s="46" customFormat="1" ht="63.75" customHeight="1">
      <c r="A73" s="253"/>
      <c r="B73" s="251"/>
      <c r="C73" s="53"/>
      <c r="D73" s="327" t="s">
        <v>224</v>
      </c>
      <c r="E73" s="327"/>
      <c r="F73" s="328"/>
      <c r="G73" s="188">
        <v>10</v>
      </c>
      <c r="H73" s="188">
        <v>1</v>
      </c>
      <c r="I73" s="189">
        <v>5200000000</v>
      </c>
      <c r="J73" s="190">
        <v>0</v>
      </c>
      <c r="K73" s="164">
        <v>738500</v>
      </c>
      <c r="L73" s="165">
        <v>0</v>
      </c>
      <c r="M73" s="165">
        <v>0</v>
      </c>
      <c r="N73" s="166">
        <v>0</v>
      </c>
      <c r="O73" s="192">
        <f>O74</f>
        <v>0</v>
      </c>
      <c r="P73" s="192">
        <f t="shared" si="9"/>
        <v>1000</v>
      </c>
      <c r="Q73" s="192">
        <f t="shared" si="9"/>
        <v>1000</v>
      </c>
    </row>
    <row r="74" spans="1:17" s="46" customFormat="1" ht="29.25" customHeight="1">
      <c r="A74" s="253"/>
      <c r="B74" s="251"/>
      <c r="C74" s="53"/>
      <c r="D74" s="327" t="s">
        <v>227</v>
      </c>
      <c r="E74" s="327"/>
      <c r="F74" s="328"/>
      <c r="G74" s="182">
        <v>10</v>
      </c>
      <c r="H74" s="182">
        <v>1</v>
      </c>
      <c r="I74" s="183">
        <v>5210000000</v>
      </c>
      <c r="J74" s="184">
        <v>0</v>
      </c>
      <c r="K74" s="172">
        <v>2518700</v>
      </c>
      <c r="L74" s="173">
        <v>0</v>
      </c>
      <c r="M74" s="173">
        <v>0</v>
      </c>
      <c r="N74" s="44">
        <v>0</v>
      </c>
      <c r="O74" s="185">
        <f>O75</f>
        <v>0</v>
      </c>
      <c r="P74" s="185">
        <f t="shared" si="9"/>
        <v>1000</v>
      </c>
      <c r="Q74" s="185">
        <f t="shared" si="9"/>
        <v>1000</v>
      </c>
    </row>
    <row r="75" spans="1:17" s="46" customFormat="1" ht="36" customHeight="1">
      <c r="A75" s="253"/>
      <c r="B75" s="251"/>
      <c r="C75" s="53"/>
      <c r="D75" s="327" t="s">
        <v>172</v>
      </c>
      <c r="E75" s="327"/>
      <c r="F75" s="328"/>
      <c r="G75" s="182">
        <v>10</v>
      </c>
      <c r="H75" s="182">
        <v>1</v>
      </c>
      <c r="I75" s="183">
        <v>5210025050</v>
      </c>
      <c r="J75" s="184">
        <v>0</v>
      </c>
      <c r="K75" s="172">
        <v>2518700</v>
      </c>
      <c r="L75" s="173">
        <v>0</v>
      </c>
      <c r="M75" s="173">
        <v>0</v>
      </c>
      <c r="N75" s="44">
        <v>0</v>
      </c>
      <c r="O75" s="185">
        <f>O76</f>
        <v>0</v>
      </c>
      <c r="P75" s="185">
        <f>P76</f>
        <v>1000</v>
      </c>
      <c r="Q75" s="185">
        <f>Q76</f>
        <v>1000</v>
      </c>
    </row>
    <row r="76" spans="1:17" s="46" customFormat="1" ht="25.5" customHeight="1">
      <c r="A76" s="253"/>
      <c r="B76" s="251"/>
      <c r="C76" s="53"/>
      <c r="D76" s="327" t="s">
        <v>171</v>
      </c>
      <c r="E76" s="327"/>
      <c r="F76" s="328"/>
      <c r="G76" s="182">
        <v>10</v>
      </c>
      <c r="H76" s="182">
        <v>1</v>
      </c>
      <c r="I76" s="183">
        <v>5210025050</v>
      </c>
      <c r="J76" s="184">
        <v>310</v>
      </c>
      <c r="K76" s="172">
        <v>2518700</v>
      </c>
      <c r="L76" s="173">
        <v>0</v>
      </c>
      <c r="M76" s="173">
        <v>0</v>
      </c>
      <c r="N76" s="44">
        <v>0</v>
      </c>
      <c r="O76" s="185">
        <f>'Приложение 5'!X103</f>
        <v>0</v>
      </c>
      <c r="P76" s="185">
        <f>'Приложение 5'!Y103</f>
        <v>1000</v>
      </c>
      <c r="Q76" s="185">
        <f>'Приложение 5'!Z103</f>
        <v>1000</v>
      </c>
    </row>
    <row r="77" spans="1:17" s="46" customFormat="1" ht="18.75" customHeight="1">
      <c r="A77" s="109"/>
      <c r="B77" s="217" t="s">
        <v>153</v>
      </c>
      <c r="C77" s="217"/>
      <c r="D77" s="218"/>
      <c r="E77" s="217"/>
      <c r="F77" s="217"/>
      <c r="G77" s="217"/>
      <c r="H77" s="217"/>
      <c r="I77" s="219"/>
      <c r="J77" s="220"/>
      <c r="K77" s="50">
        <v>15370900</v>
      </c>
      <c r="L77" s="50">
        <v>0</v>
      </c>
      <c r="M77" s="50">
        <v>0</v>
      </c>
      <c r="N77" s="50">
        <v>0</v>
      </c>
      <c r="O77" s="187">
        <f>O10+O31+O38+O44+O55+O61+O71</f>
        <v>4858532.5299999993</v>
      </c>
      <c r="P77" s="187">
        <f>P10+P31+P38+P44+P55+P61+P71</f>
        <v>3644300</v>
      </c>
      <c r="Q77" s="187">
        <f>Q10+Q31+Q38+Q44+Q55+Q61+Q71</f>
        <v>4033200</v>
      </c>
    </row>
    <row r="79" spans="1:17">
      <c r="O79" s="122"/>
      <c r="P79" s="122"/>
      <c r="Q79" s="122"/>
    </row>
  </sheetData>
  <mergeCells count="44">
    <mergeCell ref="E14:F14"/>
    <mergeCell ref="C16:F16"/>
    <mergeCell ref="D17:F17"/>
    <mergeCell ref="D18:F18"/>
    <mergeCell ref="E19:F19"/>
    <mergeCell ref="A6:Q6"/>
    <mergeCell ref="B10:F10"/>
    <mergeCell ref="C11:F11"/>
    <mergeCell ref="D12:F12"/>
    <mergeCell ref="D13:F13"/>
    <mergeCell ref="D33:F33"/>
    <mergeCell ref="D34:F34"/>
    <mergeCell ref="E35:F35"/>
    <mergeCell ref="B38:F38"/>
    <mergeCell ref="C39:F39"/>
    <mergeCell ref="D24:F24"/>
    <mergeCell ref="E25:F25"/>
    <mergeCell ref="E26:F26"/>
    <mergeCell ref="B31:F31"/>
    <mergeCell ref="C32:F32"/>
    <mergeCell ref="D47:F47"/>
    <mergeCell ref="E48:F48"/>
    <mergeCell ref="B55:F55"/>
    <mergeCell ref="C56:F56"/>
    <mergeCell ref="D57:F57"/>
    <mergeCell ref="D40:F40"/>
    <mergeCell ref="D41:F41"/>
    <mergeCell ref="B44:F44"/>
    <mergeCell ref="C45:F45"/>
    <mergeCell ref="D46:F46"/>
    <mergeCell ref="E68:F68"/>
    <mergeCell ref="E66:F66"/>
    <mergeCell ref="D58:F58"/>
    <mergeCell ref="E59:F59"/>
    <mergeCell ref="B61:F61"/>
    <mergeCell ref="C62:F62"/>
    <mergeCell ref="D63:F63"/>
    <mergeCell ref="D64:F64"/>
    <mergeCell ref="D71:F71"/>
    <mergeCell ref="D76:F76"/>
    <mergeCell ref="D75:F75"/>
    <mergeCell ref="D74:F74"/>
    <mergeCell ref="D73:F73"/>
    <mergeCell ref="D72:F72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1"/>
  <sheetViews>
    <sheetView topLeftCell="G91" zoomScale="88" zoomScaleNormal="88" workbookViewId="0">
      <selection activeCell="N121" sqref="N121"/>
    </sheetView>
  </sheetViews>
  <sheetFormatPr defaultRowHeight="15"/>
  <cols>
    <col min="1" max="6" width="1" style="84" hidden="1" customWidth="1"/>
    <col min="7" max="8" width="1" style="84" customWidth="1"/>
    <col min="9" max="9" width="90" style="84" customWidth="1"/>
    <col min="10" max="10" width="6.33203125" style="84" bestFit="1" customWidth="1"/>
    <col min="11" max="11" width="0" style="84" hidden="1" customWidth="1"/>
    <col min="12" max="12" width="4" style="84" bestFit="1" customWidth="1"/>
    <col min="13" max="13" width="4.6640625" style="84" bestFit="1" customWidth="1"/>
    <col min="14" max="14" width="16.1640625" style="96" customWidth="1"/>
    <col min="15" max="15" width="5.1640625" style="96" bestFit="1" customWidth="1"/>
    <col min="16" max="23" width="0" style="84" hidden="1" customWidth="1"/>
    <col min="24" max="26" width="15.33203125" style="84" bestFit="1" customWidth="1"/>
    <col min="27" max="16384" width="9.33203125" style="84"/>
  </cols>
  <sheetData>
    <row r="1" spans="1:26">
      <c r="N1" s="85" t="s">
        <v>221</v>
      </c>
      <c r="O1" s="84"/>
    </row>
    <row r="2" spans="1:26">
      <c r="N2" s="85" t="s">
        <v>24</v>
      </c>
      <c r="O2" s="84"/>
    </row>
    <row r="3" spans="1:26">
      <c r="N3" s="85" t="s">
        <v>163</v>
      </c>
      <c r="O3" s="84"/>
    </row>
    <row r="4" spans="1:26">
      <c r="N4" s="86" t="s">
        <v>244</v>
      </c>
      <c r="O4" s="84"/>
    </row>
    <row r="5" spans="1:26">
      <c r="A5" s="87"/>
      <c r="B5" s="87"/>
      <c r="C5" s="87"/>
      <c r="D5" s="87"/>
      <c r="E5" s="87"/>
      <c r="F5" s="87"/>
      <c r="G5" s="87"/>
      <c r="H5" s="87"/>
      <c r="I5" s="88"/>
      <c r="J5" s="89"/>
      <c r="K5" s="89"/>
      <c r="L5" s="89"/>
      <c r="M5" s="89"/>
      <c r="N5" s="90"/>
      <c r="O5" s="90"/>
      <c r="P5" s="89"/>
      <c r="Q5" s="88"/>
      <c r="R5" s="89"/>
      <c r="S5" s="87"/>
      <c r="T5" s="87"/>
      <c r="U5" s="87"/>
      <c r="V5" s="87"/>
      <c r="W5" s="87"/>
      <c r="X5" s="87"/>
    </row>
    <row r="6" spans="1:26">
      <c r="A6" s="366" t="s">
        <v>188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7"/>
      <c r="Z6" s="367"/>
    </row>
    <row r="7" spans="1:26">
      <c r="A7" s="366"/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87"/>
    </row>
    <row r="8" spans="1:26" ht="18" customHeight="1">
      <c r="N8" s="84"/>
      <c r="O8" s="84"/>
      <c r="Y8" s="87"/>
    </row>
    <row r="9" spans="1:26" ht="36.75" customHeight="1">
      <c r="A9" s="360" t="s">
        <v>101</v>
      </c>
      <c r="B9" s="360"/>
      <c r="C9" s="360"/>
      <c r="D9" s="360"/>
      <c r="E9" s="360"/>
      <c r="F9" s="360"/>
      <c r="G9" s="360"/>
      <c r="H9" s="360"/>
      <c r="I9" s="360"/>
      <c r="J9" s="91" t="s">
        <v>109</v>
      </c>
      <c r="K9" s="91" t="s">
        <v>110</v>
      </c>
      <c r="L9" s="91" t="s">
        <v>95</v>
      </c>
      <c r="M9" s="91" t="s">
        <v>96</v>
      </c>
      <c r="N9" s="91" t="s">
        <v>111</v>
      </c>
      <c r="O9" s="91" t="s">
        <v>112</v>
      </c>
      <c r="P9" s="91" t="s">
        <v>113</v>
      </c>
      <c r="Q9" s="91" t="s">
        <v>114</v>
      </c>
      <c r="R9" s="91" t="s">
        <v>104</v>
      </c>
      <c r="S9" s="91" t="s">
        <v>105</v>
      </c>
      <c r="T9" s="91" t="s">
        <v>106</v>
      </c>
      <c r="U9" s="91" t="s">
        <v>107</v>
      </c>
      <c r="V9" s="91" t="s">
        <v>108</v>
      </c>
      <c r="W9" s="91"/>
      <c r="X9" s="91">
        <v>2022</v>
      </c>
      <c r="Y9" s="92">
        <v>2023</v>
      </c>
      <c r="Z9" s="93">
        <v>2024</v>
      </c>
    </row>
    <row r="10" spans="1:26">
      <c r="A10" s="368" t="s">
        <v>175</v>
      </c>
      <c r="B10" s="368"/>
      <c r="C10" s="368"/>
      <c r="D10" s="368"/>
      <c r="E10" s="368"/>
      <c r="F10" s="368"/>
      <c r="G10" s="368"/>
      <c r="H10" s="368"/>
      <c r="I10" s="368"/>
      <c r="J10" s="55">
        <v>121</v>
      </c>
      <c r="K10" s="56">
        <v>0</v>
      </c>
      <c r="L10" s="57">
        <v>0</v>
      </c>
      <c r="M10" s="57">
        <v>0</v>
      </c>
      <c r="N10" s="58" t="s">
        <v>115</v>
      </c>
      <c r="O10" s="59">
        <v>0</v>
      </c>
      <c r="P10" s="60"/>
      <c r="Q10" s="61">
        <v>0</v>
      </c>
      <c r="R10" s="365"/>
      <c r="S10" s="365"/>
      <c r="T10" s="365"/>
      <c r="U10" s="365"/>
      <c r="V10" s="63">
        <v>0</v>
      </c>
      <c r="W10" s="63">
        <v>0</v>
      </c>
      <c r="X10" s="94">
        <f>X12+X19+X36+X41+X46+X56+X63+X77+X88+X101</f>
        <v>4858532.5299999993</v>
      </c>
      <c r="Y10" s="94">
        <f>Y12+Y19+Y36+Y41+Y46+Y56+Y63+Y77+Y88+Y101</f>
        <v>3644300</v>
      </c>
      <c r="Z10" s="94">
        <f>Z12+Z19+Z36+Z41+Z46+Z56+Z63+Z77+Z88+Z101</f>
        <v>4033200</v>
      </c>
    </row>
    <row r="11" spans="1:26">
      <c r="A11" s="368" t="s">
        <v>116</v>
      </c>
      <c r="B11" s="368"/>
      <c r="C11" s="368"/>
      <c r="D11" s="368"/>
      <c r="E11" s="368"/>
      <c r="F11" s="368"/>
      <c r="G11" s="368"/>
      <c r="H11" s="368"/>
      <c r="I11" s="368"/>
      <c r="J11" s="55">
        <v>121</v>
      </c>
      <c r="K11" s="56">
        <v>100</v>
      </c>
      <c r="L11" s="57">
        <v>1</v>
      </c>
      <c r="M11" s="57">
        <v>0</v>
      </c>
      <c r="N11" s="58" t="s">
        <v>115</v>
      </c>
      <c r="O11" s="59">
        <v>0</v>
      </c>
      <c r="P11" s="60"/>
      <c r="Q11" s="61">
        <v>0</v>
      </c>
      <c r="R11" s="365"/>
      <c r="S11" s="365"/>
      <c r="T11" s="365"/>
      <c r="U11" s="365"/>
      <c r="V11" s="63">
        <v>0</v>
      </c>
      <c r="W11" s="63">
        <v>0</v>
      </c>
      <c r="X11" s="94">
        <f>X12+X19+X36+X41</f>
        <v>2049000.8</v>
      </c>
      <c r="Y11" s="94">
        <f>Y12+Y19+Y36+Y41</f>
        <v>1707230</v>
      </c>
      <c r="Z11" s="94">
        <f>Z12+Z19+Z36+Z41</f>
        <v>1726330</v>
      </c>
    </row>
    <row r="12" spans="1:26" ht="34.5" customHeight="1">
      <c r="A12" s="97"/>
      <c r="B12" s="71"/>
      <c r="C12" s="379" t="s">
        <v>117</v>
      </c>
      <c r="D12" s="380"/>
      <c r="E12" s="380"/>
      <c r="F12" s="380"/>
      <c r="G12" s="380"/>
      <c r="H12" s="380"/>
      <c r="I12" s="381"/>
      <c r="J12" s="55">
        <v>121</v>
      </c>
      <c r="K12" s="56">
        <v>102</v>
      </c>
      <c r="L12" s="57">
        <v>1</v>
      </c>
      <c r="M12" s="57">
        <v>2</v>
      </c>
      <c r="N12" s="58" t="s">
        <v>115</v>
      </c>
      <c r="O12" s="59">
        <v>0</v>
      </c>
      <c r="P12" s="60"/>
      <c r="Q12" s="61">
        <v>0</v>
      </c>
      <c r="R12" s="365"/>
      <c r="S12" s="365"/>
      <c r="T12" s="365"/>
      <c r="U12" s="365"/>
      <c r="V12" s="63">
        <v>0</v>
      </c>
      <c r="W12" s="63">
        <v>0</v>
      </c>
      <c r="X12" s="64">
        <f t="shared" ref="X12:Z15" si="0">X13</f>
        <v>580000</v>
      </c>
      <c r="Y12" s="64">
        <f t="shared" si="0"/>
        <v>580000</v>
      </c>
      <c r="Z12" s="64">
        <f t="shared" si="0"/>
        <v>580000</v>
      </c>
    </row>
    <row r="13" spans="1:26" ht="47.25" customHeight="1">
      <c r="A13" s="364" t="s">
        <v>224</v>
      </c>
      <c r="B13" s="364"/>
      <c r="C13" s="364"/>
      <c r="D13" s="364"/>
      <c r="E13" s="364"/>
      <c r="F13" s="364"/>
      <c r="G13" s="364"/>
      <c r="H13" s="364"/>
      <c r="I13" s="364"/>
      <c r="J13" s="55">
        <v>121</v>
      </c>
      <c r="K13" s="56">
        <v>0</v>
      </c>
      <c r="L13" s="66">
        <v>1</v>
      </c>
      <c r="M13" s="66">
        <v>2</v>
      </c>
      <c r="N13" s="67" t="s">
        <v>168</v>
      </c>
      <c r="O13" s="68">
        <v>0</v>
      </c>
      <c r="P13" s="60"/>
      <c r="Q13" s="61">
        <v>0</v>
      </c>
      <c r="R13" s="356"/>
      <c r="S13" s="356"/>
      <c r="T13" s="356"/>
      <c r="U13" s="356"/>
      <c r="V13" s="63">
        <v>0</v>
      </c>
      <c r="W13" s="63">
        <v>0</v>
      </c>
      <c r="X13" s="69">
        <f t="shared" si="0"/>
        <v>580000</v>
      </c>
      <c r="Y13" s="69">
        <f t="shared" si="0"/>
        <v>580000</v>
      </c>
      <c r="Z13" s="69">
        <f t="shared" si="0"/>
        <v>580000</v>
      </c>
    </row>
    <row r="14" spans="1:26" ht="31.5" customHeight="1">
      <c r="A14" s="98"/>
      <c r="B14" s="99"/>
      <c r="C14" s="376" t="s">
        <v>227</v>
      </c>
      <c r="D14" s="377"/>
      <c r="E14" s="377"/>
      <c r="F14" s="377"/>
      <c r="G14" s="377"/>
      <c r="H14" s="377"/>
      <c r="I14" s="378"/>
      <c r="J14" s="55">
        <v>121</v>
      </c>
      <c r="K14" s="56">
        <v>102</v>
      </c>
      <c r="L14" s="66">
        <v>1</v>
      </c>
      <c r="M14" s="66">
        <v>2</v>
      </c>
      <c r="N14" s="67" t="s">
        <v>174</v>
      </c>
      <c r="O14" s="68">
        <v>0</v>
      </c>
      <c r="P14" s="60"/>
      <c r="Q14" s="61">
        <v>0</v>
      </c>
      <c r="R14" s="356"/>
      <c r="S14" s="356"/>
      <c r="T14" s="356"/>
      <c r="U14" s="356"/>
      <c r="V14" s="63">
        <v>0</v>
      </c>
      <c r="W14" s="63">
        <v>0</v>
      </c>
      <c r="X14" s="69">
        <f t="shared" si="0"/>
        <v>580000</v>
      </c>
      <c r="Y14" s="69">
        <f t="shared" si="0"/>
        <v>580000</v>
      </c>
      <c r="Z14" s="69">
        <f t="shared" si="0"/>
        <v>580000</v>
      </c>
    </row>
    <row r="15" spans="1:26" ht="15" customHeight="1">
      <c r="A15" s="97"/>
      <c r="B15" s="71"/>
      <c r="C15" s="65"/>
      <c r="D15" s="70"/>
      <c r="E15" s="376" t="s">
        <v>118</v>
      </c>
      <c r="F15" s="377"/>
      <c r="G15" s="377"/>
      <c r="H15" s="377"/>
      <c r="I15" s="378"/>
      <c r="J15" s="55">
        <v>121</v>
      </c>
      <c r="K15" s="56">
        <v>102</v>
      </c>
      <c r="L15" s="66">
        <v>1</v>
      </c>
      <c r="M15" s="66">
        <v>2</v>
      </c>
      <c r="N15" s="72">
        <v>5210010010</v>
      </c>
      <c r="O15" s="68">
        <v>0</v>
      </c>
      <c r="P15" s="60"/>
      <c r="Q15" s="61">
        <v>0</v>
      </c>
      <c r="R15" s="356"/>
      <c r="S15" s="356"/>
      <c r="T15" s="356"/>
      <c r="U15" s="356"/>
      <c r="V15" s="63">
        <v>0</v>
      </c>
      <c r="W15" s="63">
        <v>0</v>
      </c>
      <c r="X15" s="69">
        <f t="shared" si="0"/>
        <v>580000</v>
      </c>
      <c r="Y15" s="69">
        <f t="shared" si="0"/>
        <v>580000</v>
      </c>
      <c r="Z15" s="69">
        <f t="shared" si="0"/>
        <v>580000</v>
      </c>
    </row>
    <row r="16" spans="1:26" ht="15" customHeight="1">
      <c r="A16" s="97"/>
      <c r="B16" s="71"/>
      <c r="C16" s="65"/>
      <c r="D16" s="70"/>
      <c r="E16" s="70"/>
      <c r="F16" s="376" t="s">
        <v>119</v>
      </c>
      <c r="G16" s="377"/>
      <c r="H16" s="377"/>
      <c r="I16" s="378"/>
      <c r="J16" s="55">
        <v>121</v>
      </c>
      <c r="K16" s="56">
        <v>102</v>
      </c>
      <c r="L16" s="66">
        <v>1</v>
      </c>
      <c r="M16" s="66">
        <v>2</v>
      </c>
      <c r="N16" s="72">
        <v>5210010010</v>
      </c>
      <c r="O16" s="68">
        <v>120</v>
      </c>
      <c r="P16" s="60"/>
      <c r="Q16" s="61">
        <v>10000</v>
      </c>
      <c r="R16" s="356"/>
      <c r="S16" s="356"/>
      <c r="T16" s="356"/>
      <c r="U16" s="356"/>
      <c r="V16" s="63">
        <v>0</v>
      </c>
      <c r="W16" s="63">
        <v>0</v>
      </c>
      <c r="X16" s="69">
        <f>X17+X18</f>
        <v>580000</v>
      </c>
      <c r="Y16" s="69">
        <f>Y17+Y18</f>
        <v>580000</v>
      </c>
      <c r="Z16" s="69">
        <f>Z17+Z18</f>
        <v>580000</v>
      </c>
    </row>
    <row r="17" spans="1:26" ht="15" customHeight="1">
      <c r="A17" s="97"/>
      <c r="B17" s="71"/>
      <c r="C17" s="65"/>
      <c r="D17" s="70"/>
      <c r="E17" s="70"/>
      <c r="F17" s="70"/>
      <c r="G17" s="70"/>
      <c r="H17" s="70"/>
      <c r="I17" s="70" t="s">
        <v>120</v>
      </c>
      <c r="J17" s="55">
        <v>121</v>
      </c>
      <c r="K17" s="56"/>
      <c r="L17" s="66">
        <v>1</v>
      </c>
      <c r="M17" s="66">
        <v>2</v>
      </c>
      <c r="N17" s="72">
        <v>5210010010</v>
      </c>
      <c r="O17" s="68">
        <v>121</v>
      </c>
      <c r="P17" s="60"/>
      <c r="Q17" s="61"/>
      <c r="R17" s="63"/>
      <c r="S17" s="63"/>
      <c r="T17" s="63"/>
      <c r="U17" s="63"/>
      <c r="V17" s="63"/>
      <c r="W17" s="63"/>
      <c r="X17" s="69">
        <v>445500</v>
      </c>
      <c r="Y17" s="69">
        <v>445500</v>
      </c>
      <c r="Z17" s="69">
        <v>445500</v>
      </c>
    </row>
    <row r="18" spans="1:26" ht="35.25" customHeight="1">
      <c r="A18" s="97"/>
      <c r="B18" s="71"/>
      <c r="C18" s="65"/>
      <c r="D18" s="70"/>
      <c r="E18" s="70"/>
      <c r="F18" s="70"/>
      <c r="G18" s="70"/>
      <c r="H18" s="70"/>
      <c r="I18" s="70" t="s">
        <v>121</v>
      </c>
      <c r="J18" s="55">
        <v>121</v>
      </c>
      <c r="K18" s="56"/>
      <c r="L18" s="66">
        <v>1</v>
      </c>
      <c r="M18" s="66">
        <v>2</v>
      </c>
      <c r="N18" s="72">
        <v>5210010010</v>
      </c>
      <c r="O18" s="68">
        <v>129</v>
      </c>
      <c r="P18" s="60"/>
      <c r="Q18" s="61"/>
      <c r="R18" s="63"/>
      <c r="S18" s="63"/>
      <c r="T18" s="63"/>
      <c r="U18" s="63"/>
      <c r="V18" s="63"/>
      <c r="W18" s="63"/>
      <c r="X18" s="69">
        <v>134500</v>
      </c>
      <c r="Y18" s="69">
        <v>134500</v>
      </c>
      <c r="Z18" s="69">
        <v>134500</v>
      </c>
    </row>
    <row r="19" spans="1:26" ht="51.75" customHeight="1">
      <c r="A19" s="77"/>
      <c r="B19" s="73"/>
      <c r="C19" s="379" t="s">
        <v>122</v>
      </c>
      <c r="D19" s="380"/>
      <c r="E19" s="380"/>
      <c r="F19" s="380"/>
      <c r="G19" s="380"/>
      <c r="H19" s="380"/>
      <c r="I19" s="381"/>
      <c r="J19" s="55">
        <v>121</v>
      </c>
      <c r="K19" s="56">
        <v>104</v>
      </c>
      <c r="L19" s="57">
        <v>1</v>
      </c>
      <c r="M19" s="57">
        <v>4</v>
      </c>
      <c r="N19" s="58" t="s">
        <v>115</v>
      </c>
      <c r="O19" s="59">
        <v>0</v>
      </c>
      <c r="P19" s="60"/>
      <c r="Q19" s="61">
        <v>0</v>
      </c>
      <c r="R19" s="365"/>
      <c r="S19" s="365"/>
      <c r="T19" s="365"/>
      <c r="U19" s="365"/>
      <c r="V19" s="63">
        <v>0</v>
      </c>
      <c r="W19" s="63">
        <v>0</v>
      </c>
      <c r="X19" s="94">
        <f>X21</f>
        <v>1451700.8</v>
      </c>
      <c r="Y19" s="94">
        <f>Y21</f>
        <v>1110830</v>
      </c>
      <c r="Z19" s="94">
        <f>Z21</f>
        <v>1129930</v>
      </c>
    </row>
    <row r="20" spans="1:26" ht="48" customHeight="1">
      <c r="A20" s="364" t="s">
        <v>224</v>
      </c>
      <c r="B20" s="364"/>
      <c r="C20" s="364"/>
      <c r="D20" s="364"/>
      <c r="E20" s="364"/>
      <c r="F20" s="364"/>
      <c r="G20" s="364"/>
      <c r="H20" s="364"/>
      <c r="I20" s="364"/>
      <c r="J20" s="55">
        <v>121</v>
      </c>
      <c r="K20" s="56">
        <v>0</v>
      </c>
      <c r="L20" s="66">
        <v>1</v>
      </c>
      <c r="M20" s="66">
        <v>4</v>
      </c>
      <c r="N20" s="67" t="s">
        <v>168</v>
      </c>
      <c r="O20" s="68">
        <v>0</v>
      </c>
      <c r="P20" s="60"/>
      <c r="Q20" s="61">
        <v>0</v>
      </c>
      <c r="R20" s="356"/>
      <c r="S20" s="356"/>
      <c r="T20" s="356"/>
      <c r="U20" s="356"/>
      <c r="V20" s="63">
        <v>0</v>
      </c>
      <c r="W20" s="63">
        <v>0</v>
      </c>
      <c r="X20" s="95">
        <f>X19</f>
        <v>1451700.8</v>
      </c>
      <c r="Y20" s="95">
        <f>Y19</f>
        <v>1110830</v>
      </c>
      <c r="Z20" s="95">
        <f>Z19</f>
        <v>1129930</v>
      </c>
    </row>
    <row r="21" spans="1:26" ht="30" customHeight="1">
      <c r="A21" s="98"/>
      <c r="B21" s="99"/>
      <c r="C21" s="376" t="s">
        <v>227</v>
      </c>
      <c r="D21" s="377"/>
      <c r="E21" s="377"/>
      <c r="F21" s="377"/>
      <c r="G21" s="377"/>
      <c r="H21" s="377"/>
      <c r="I21" s="378"/>
      <c r="J21" s="55">
        <v>121</v>
      </c>
      <c r="K21" s="56">
        <v>102</v>
      </c>
      <c r="L21" s="66">
        <v>1</v>
      </c>
      <c r="M21" s="66">
        <v>4</v>
      </c>
      <c r="N21" s="67" t="s">
        <v>174</v>
      </c>
      <c r="O21" s="68">
        <v>0</v>
      </c>
      <c r="P21" s="60"/>
      <c r="Q21" s="61">
        <v>0</v>
      </c>
      <c r="R21" s="356"/>
      <c r="S21" s="356"/>
      <c r="T21" s="356"/>
      <c r="U21" s="356"/>
      <c r="V21" s="63">
        <v>0</v>
      </c>
      <c r="W21" s="63">
        <v>0</v>
      </c>
      <c r="X21" s="95">
        <f>X22+X32</f>
        <v>1451700.8</v>
      </c>
      <c r="Y21" s="95">
        <f>Y22</f>
        <v>1110830</v>
      </c>
      <c r="Z21" s="95">
        <f>Z22</f>
        <v>1129930</v>
      </c>
    </row>
    <row r="22" spans="1:26" ht="15" customHeight="1">
      <c r="A22" s="77"/>
      <c r="B22" s="73"/>
      <c r="C22" s="65"/>
      <c r="D22" s="70"/>
      <c r="E22" s="376" t="s">
        <v>123</v>
      </c>
      <c r="F22" s="377"/>
      <c r="G22" s="377"/>
      <c r="H22" s="377"/>
      <c r="I22" s="378"/>
      <c r="J22" s="55">
        <v>121</v>
      </c>
      <c r="K22" s="56">
        <v>104</v>
      </c>
      <c r="L22" s="66">
        <v>1</v>
      </c>
      <c r="M22" s="66">
        <v>4</v>
      </c>
      <c r="N22" s="72">
        <v>5210010020</v>
      </c>
      <c r="O22" s="68">
        <v>0</v>
      </c>
      <c r="P22" s="60"/>
      <c r="Q22" s="61">
        <v>0</v>
      </c>
      <c r="R22" s="356"/>
      <c r="S22" s="356"/>
      <c r="T22" s="356"/>
      <c r="U22" s="356"/>
      <c r="V22" s="63">
        <v>0</v>
      </c>
      <c r="W22" s="63">
        <v>0</v>
      </c>
      <c r="X22" s="95">
        <f>X23+X27+X30</f>
        <v>1326700.8</v>
      </c>
      <c r="Y22" s="95">
        <f>Y23+Y27+Y30+Y32</f>
        <v>1110830</v>
      </c>
      <c r="Z22" s="95">
        <f>Z23+Z27+Z30+Z32</f>
        <v>1129930</v>
      </c>
    </row>
    <row r="23" spans="1:26" ht="17.25" customHeight="1">
      <c r="A23" s="77"/>
      <c r="B23" s="73"/>
      <c r="C23" s="65"/>
      <c r="D23" s="70"/>
      <c r="E23" s="70"/>
      <c r="F23" s="361" t="s">
        <v>119</v>
      </c>
      <c r="G23" s="361"/>
      <c r="H23" s="361"/>
      <c r="I23" s="361"/>
      <c r="J23" s="55">
        <v>121</v>
      </c>
      <c r="K23" s="56">
        <v>104</v>
      </c>
      <c r="L23" s="66">
        <v>1</v>
      </c>
      <c r="M23" s="66">
        <v>4</v>
      </c>
      <c r="N23" s="72">
        <v>5210010020</v>
      </c>
      <c r="O23" s="68">
        <v>120</v>
      </c>
      <c r="P23" s="60"/>
      <c r="Q23" s="61">
        <v>10000</v>
      </c>
      <c r="R23" s="356"/>
      <c r="S23" s="356"/>
      <c r="T23" s="356"/>
      <c r="U23" s="356"/>
      <c r="V23" s="63">
        <v>0</v>
      </c>
      <c r="W23" s="63">
        <v>0</v>
      </c>
      <c r="X23" s="69">
        <f>X24+X25+X26</f>
        <v>1143002</v>
      </c>
      <c r="Y23" s="69">
        <f>Y24+Y25+Y26</f>
        <v>1076630</v>
      </c>
      <c r="Z23" s="69">
        <f>Z24+Z25+Z26</f>
        <v>1095730</v>
      </c>
    </row>
    <row r="24" spans="1:26">
      <c r="A24" s="77"/>
      <c r="B24" s="73"/>
      <c r="C24" s="65"/>
      <c r="D24" s="70"/>
      <c r="E24" s="70"/>
      <c r="F24" s="70"/>
      <c r="G24" s="70"/>
      <c r="H24" s="70"/>
      <c r="I24" s="70" t="s">
        <v>120</v>
      </c>
      <c r="J24" s="55">
        <v>121</v>
      </c>
      <c r="K24" s="56"/>
      <c r="L24" s="66">
        <v>1</v>
      </c>
      <c r="M24" s="66">
        <v>4</v>
      </c>
      <c r="N24" s="72">
        <v>5210010020</v>
      </c>
      <c r="O24" s="68">
        <v>121</v>
      </c>
      <c r="P24" s="60"/>
      <c r="Q24" s="61"/>
      <c r="R24" s="63"/>
      <c r="S24" s="63"/>
      <c r="T24" s="63"/>
      <c r="U24" s="63"/>
      <c r="V24" s="63"/>
      <c r="W24" s="63"/>
      <c r="X24" s="69">
        <v>815994</v>
      </c>
      <c r="Y24" s="69">
        <v>789750</v>
      </c>
      <c r="Z24" s="69">
        <v>789750</v>
      </c>
    </row>
    <row r="25" spans="1:26" ht="30">
      <c r="A25" s="77"/>
      <c r="B25" s="73"/>
      <c r="C25" s="65"/>
      <c r="D25" s="70"/>
      <c r="E25" s="70"/>
      <c r="F25" s="70"/>
      <c r="G25" s="70"/>
      <c r="H25" s="70"/>
      <c r="I25" s="70" t="s">
        <v>245</v>
      </c>
      <c r="J25" s="55">
        <v>121</v>
      </c>
      <c r="K25" s="56"/>
      <c r="L25" s="66">
        <v>1</v>
      </c>
      <c r="M25" s="66">
        <v>4</v>
      </c>
      <c r="N25" s="72">
        <v>5210010020</v>
      </c>
      <c r="O25" s="68">
        <v>122</v>
      </c>
      <c r="P25" s="60"/>
      <c r="Q25" s="61"/>
      <c r="R25" s="63"/>
      <c r="S25" s="63"/>
      <c r="T25" s="63"/>
      <c r="U25" s="63"/>
      <c r="V25" s="63"/>
      <c r="W25" s="63"/>
      <c r="X25" s="69">
        <v>23700</v>
      </c>
      <c r="Y25" s="69">
        <v>0</v>
      </c>
      <c r="Z25" s="69">
        <v>0</v>
      </c>
    </row>
    <row r="26" spans="1:26" ht="45.75" customHeight="1">
      <c r="A26" s="77"/>
      <c r="B26" s="73"/>
      <c r="C26" s="65"/>
      <c r="D26" s="70"/>
      <c r="E26" s="70"/>
      <c r="F26" s="70"/>
      <c r="G26" s="70"/>
      <c r="H26" s="70"/>
      <c r="I26" s="70" t="s">
        <v>121</v>
      </c>
      <c r="J26" s="55">
        <v>121</v>
      </c>
      <c r="K26" s="56"/>
      <c r="L26" s="66">
        <v>1</v>
      </c>
      <c r="M26" s="66">
        <v>4</v>
      </c>
      <c r="N26" s="72">
        <v>5210010020</v>
      </c>
      <c r="O26" s="68">
        <v>129</v>
      </c>
      <c r="P26" s="60"/>
      <c r="Q26" s="61"/>
      <c r="R26" s="63"/>
      <c r="S26" s="63"/>
      <c r="T26" s="63"/>
      <c r="U26" s="63"/>
      <c r="V26" s="63"/>
      <c r="W26" s="63"/>
      <c r="X26" s="69">
        <v>303308</v>
      </c>
      <c r="Y26" s="69">
        <v>286880</v>
      </c>
      <c r="Z26" s="69">
        <v>305980</v>
      </c>
    </row>
    <row r="27" spans="1:26" ht="30.75" customHeight="1">
      <c r="A27" s="77"/>
      <c r="B27" s="73"/>
      <c r="C27" s="65"/>
      <c r="D27" s="70"/>
      <c r="E27" s="70"/>
      <c r="F27" s="70"/>
      <c r="G27" s="70"/>
      <c r="H27" s="70"/>
      <c r="I27" s="70" t="s">
        <v>124</v>
      </c>
      <c r="J27" s="55">
        <v>121</v>
      </c>
      <c r="K27" s="56"/>
      <c r="L27" s="66">
        <v>1</v>
      </c>
      <c r="M27" s="66">
        <v>4</v>
      </c>
      <c r="N27" s="72">
        <v>5210010020</v>
      </c>
      <c r="O27" s="68">
        <v>240</v>
      </c>
      <c r="P27" s="60"/>
      <c r="Q27" s="61"/>
      <c r="R27" s="63"/>
      <c r="S27" s="63"/>
      <c r="T27" s="63"/>
      <c r="U27" s="63"/>
      <c r="V27" s="63"/>
      <c r="W27" s="63"/>
      <c r="X27" s="95">
        <f>X29+X28</f>
        <v>151698.79999999999</v>
      </c>
      <c r="Y27" s="95">
        <f>Y29+Y28</f>
        <v>20000</v>
      </c>
      <c r="Z27" s="95">
        <f>Z29+Z28</f>
        <v>20000</v>
      </c>
    </row>
    <row r="28" spans="1:26">
      <c r="A28" s="77"/>
      <c r="B28" s="73"/>
      <c r="C28" s="65"/>
      <c r="D28" s="70"/>
      <c r="E28" s="70"/>
      <c r="F28" s="361" t="s">
        <v>125</v>
      </c>
      <c r="G28" s="361"/>
      <c r="H28" s="361"/>
      <c r="I28" s="361"/>
      <c r="J28" s="55">
        <v>121</v>
      </c>
      <c r="K28" s="56">
        <v>104</v>
      </c>
      <c r="L28" s="66">
        <v>1</v>
      </c>
      <c r="M28" s="66">
        <v>4</v>
      </c>
      <c r="N28" s="72">
        <v>5210010020</v>
      </c>
      <c r="O28" s="68">
        <v>244</v>
      </c>
      <c r="P28" s="60"/>
      <c r="Q28" s="61">
        <v>10000</v>
      </c>
      <c r="R28" s="356"/>
      <c r="S28" s="356"/>
      <c r="T28" s="356"/>
      <c r="U28" s="356"/>
      <c r="V28" s="63">
        <v>0</v>
      </c>
      <c r="W28" s="63">
        <v>0</v>
      </c>
      <c r="X28" s="95">
        <v>133698.79999999999</v>
      </c>
      <c r="Y28" s="69">
        <v>0</v>
      </c>
      <c r="Z28" s="69">
        <v>0</v>
      </c>
    </row>
    <row r="29" spans="1:26">
      <c r="A29" s="77"/>
      <c r="B29" s="73"/>
      <c r="C29" s="65"/>
      <c r="D29" s="70"/>
      <c r="E29" s="70"/>
      <c r="F29" s="361" t="s">
        <v>141</v>
      </c>
      <c r="G29" s="361"/>
      <c r="H29" s="361"/>
      <c r="I29" s="361"/>
      <c r="J29" s="55">
        <v>121</v>
      </c>
      <c r="K29" s="56">
        <v>104</v>
      </c>
      <c r="L29" s="66">
        <v>1</v>
      </c>
      <c r="M29" s="66">
        <v>4</v>
      </c>
      <c r="N29" s="72">
        <v>5210010020</v>
      </c>
      <c r="O29" s="68">
        <v>247</v>
      </c>
      <c r="P29" s="60"/>
      <c r="Q29" s="61">
        <v>10000</v>
      </c>
      <c r="R29" s="356"/>
      <c r="S29" s="356"/>
      <c r="T29" s="356"/>
      <c r="U29" s="356"/>
      <c r="V29" s="63">
        <v>0</v>
      </c>
      <c r="W29" s="63">
        <v>0</v>
      </c>
      <c r="X29" s="95">
        <v>18000</v>
      </c>
      <c r="Y29" s="69">
        <v>20000</v>
      </c>
      <c r="Z29" s="69">
        <v>20000</v>
      </c>
    </row>
    <row r="30" spans="1:26">
      <c r="A30" s="77"/>
      <c r="B30" s="73"/>
      <c r="C30" s="65"/>
      <c r="D30" s="70"/>
      <c r="E30" s="70"/>
      <c r="F30" s="70"/>
      <c r="G30" s="70"/>
      <c r="H30" s="70"/>
      <c r="I30" s="70" t="s">
        <v>252</v>
      </c>
      <c r="J30" s="55">
        <v>121</v>
      </c>
      <c r="K30" s="56"/>
      <c r="L30" s="66">
        <v>1</v>
      </c>
      <c r="M30" s="66">
        <v>4</v>
      </c>
      <c r="N30" s="72">
        <v>5210010020</v>
      </c>
      <c r="O30" s="68">
        <v>500</v>
      </c>
      <c r="P30" s="60"/>
      <c r="Q30" s="61"/>
      <c r="R30" s="63"/>
      <c r="S30" s="63"/>
      <c r="T30" s="63"/>
      <c r="U30" s="63"/>
      <c r="V30" s="63"/>
      <c r="W30" s="63"/>
      <c r="X30" s="95">
        <f>X31</f>
        <v>32000</v>
      </c>
      <c r="Y30" s="95">
        <f>Y31</f>
        <v>14200</v>
      </c>
      <c r="Z30" s="95">
        <f>Z31</f>
        <v>14200</v>
      </c>
    </row>
    <row r="31" spans="1:26">
      <c r="A31" s="77"/>
      <c r="B31" s="73"/>
      <c r="C31" s="65"/>
      <c r="D31" s="70"/>
      <c r="E31" s="70"/>
      <c r="F31" s="361" t="s">
        <v>126</v>
      </c>
      <c r="G31" s="361"/>
      <c r="H31" s="361"/>
      <c r="I31" s="361"/>
      <c r="J31" s="55">
        <v>121</v>
      </c>
      <c r="K31" s="56">
        <v>104</v>
      </c>
      <c r="L31" s="66">
        <v>1</v>
      </c>
      <c r="M31" s="66">
        <v>4</v>
      </c>
      <c r="N31" s="72">
        <v>5210010020</v>
      </c>
      <c r="O31" s="68" t="s">
        <v>127</v>
      </c>
      <c r="P31" s="60"/>
      <c r="Q31" s="61">
        <v>10000</v>
      </c>
      <c r="R31" s="356"/>
      <c r="S31" s="356"/>
      <c r="T31" s="356"/>
      <c r="U31" s="356"/>
      <c r="V31" s="63">
        <v>0</v>
      </c>
      <c r="W31" s="63">
        <v>0</v>
      </c>
      <c r="X31" s="69">
        <v>32000</v>
      </c>
      <c r="Y31" s="69">
        <v>14200</v>
      </c>
      <c r="Z31" s="69">
        <v>14200</v>
      </c>
    </row>
    <row r="32" spans="1:26">
      <c r="A32" s="77"/>
      <c r="B32" s="73"/>
      <c r="C32" s="65"/>
      <c r="D32" s="70"/>
      <c r="E32" s="70"/>
      <c r="F32" s="70"/>
      <c r="G32" s="70"/>
      <c r="H32" s="70"/>
      <c r="I32" s="70" t="s">
        <v>246</v>
      </c>
      <c r="J32" s="55">
        <v>121</v>
      </c>
      <c r="K32" s="56"/>
      <c r="L32" s="66">
        <v>1</v>
      </c>
      <c r="M32" s="66">
        <v>4</v>
      </c>
      <c r="N32" s="72">
        <v>5210097080</v>
      </c>
      <c r="O32" s="68">
        <v>0</v>
      </c>
      <c r="P32" s="60"/>
      <c r="Q32" s="61"/>
      <c r="R32" s="63"/>
      <c r="S32" s="63"/>
      <c r="T32" s="63"/>
      <c r="U32" s="63"/>
      <c r="V32" s="63"/>
      <c r="W32" s="63"/>
      <c r="X32" s="69">
        <f>X33</f>
        <v>125000</v>
      </c>
      <c r="Y32" s="69">
        <f>Y33</f>
        <v>0</v>
      </c>
      <c r="Z32" s="69">
        <f>Z33</f>
        <v>0</v>
      </c>
    </row>
    <row r="33" spans="1:26">
      <c r="A33" s="77"/>
      <c r="B33" s="73"/>
      <c r="C33" s="65"/>
      <c r="D33" s="70"/>
      <c r="E33" s="70"/>
      <c r="F33" s="70"/>
      <c r="G33" s="70"/>
      <c r="H33" s="70"/>
      <c r="I33" s="70" t="s">
        <v>119</v>
      </c>
      <c r="J33" s="55">
        <v>121</v>
      </c>
      <c r="K33" s="56"/>
      <c r="L33" s="66">
        <v>1</v>
      </c>
      <c r="M33" s="66">
        <v>4</v>
      </c>
      <c r="N33" s="72">
        <v>5210097080</v>
      </c>
      <c r="O33" s="68">
        <v>120</v>
      </c>
      <c r="P33" s="60"/>
      <c r="Q33" s="61"/>
      <c r="R33" s="63"/>
      <c r="S33" s="63"/>
      <c r="T33" s="63"/>
      <c r="U33" s="63"/>
      <c r="V33" s="63"/>
      <c r="W33" s="63"/>
      <c r="X33" s="69">
        <f>X34+X35</f>
        <v>125000</v>
      </c>
      <c r="Y33" s="69">
        <f>Y34+Y35</f>
        <v>0</v>
      </c>
      <c r="Z33" s="69">
        <f>Z34+Z35</f>
        <v>0</v>
      </c>
    </row>
    <row r="34" spans="1:26">
      <c r="A34" s="77"/>
      <c r="B34" s="73"/>
      <c r="C34" s="65"/>
      <c r="D34" s="70"/>
      <c r="E34" s="70"/>
      <c r="F34" s="70"/>
      <c r="G34" s="70"/>
      <c r="H34" s="70"/>
      <c r="I34" s="70" t="s">
        <v>120</v>
      </c>
      <c r="J34" s="55">
        <v>121</v>
      </c>
      <c r="K34" s="56"/>
      <c r="L34" s="66">
        <v>1</v>
      </c>
      <c r="M34" s="66">
        <v>4</v>
      </c>
      <c r="N34" s="72">
        <v>5210097080</v>
      </c>
      <c r="O34" s="68">
        <v>121</v>
      </c>
      <c r="P34" s="60"/>
      <c r="Q34" s="61"/>
      <c r="R34" s="63"/>
      <c r="S34" s="63"/>
      <c r="T34" s="63"/>
      <c r="U34" s="63"/>
      <c r="V34" s="63"/>
      <c r="W34" s="63"/>
      <c r="X34" s="69">
        <v>96006</v>
      </c>
      <c r="Y34" s="69">
        <v>0</v>
      </c>
      <c r="Z34" s="69">
        <v>0</v>
      </c>
    </row>
    <row r="35" spans="1:26" ht="45">
      <c r="A35" s="77"/>
      <c r="B35" s="73"/>
      <c r="C35" s="65"/>
      <c r="D35" s="70"/>
      <c r="E35" s="70"/>
      <c r="F35" s="70"/>
      <c r="G35" s="70"/>
      <c r="H35" s="70"/>
      <c r="I35" s="70" t="s">
        <v>121</v>
      </c>
      <c r="J35" s="55">
        <v>121</v>
      </c>
      <c r="K35" s="56"/>
      <c r="L35" s="66">
        <v>1</v>
      </c>
      <c r="M35" s="66">
        <v>4</v>
      </c>
      <c r="N35" s="72">
        <v>5210097080</v>
      </c>
      <c r="O35" s="68">
        <v>129</v>
      </c>
      <c r="P35" s="60"/>
      <c r="Q35" s="61"/>
      <c r="R35" s="63"/>
      <c r="S35" s="63"/>
      <c r="T35" s="63"/>
      <c r="U35" s="63"/>
      <c r="V35" s="63"/>
      <c r="W35" s="63"/>
      <c r="X35" s="69">
        <v>28994</v>
      </c>
      <c r="Y35" s="69">
        <v>0</v>
      </c>
      <c r="Z35" s="69">
        <v>0</v>
      </c>
    </row>
    <row r="36" spans="1:26" ht="33.75" customHeight="1">
      <c r="A36" s="77"/>
      <c r="B36" s="73"/>
      <c r="C36" s="65"/>
      <c r="D36" s="70"/>
      <c r="E36" s="70"/>
      <c r="F36" s="70"/>
      <c r="G36" s="70"/>
      <c r="H36" s="70"/>
      <c r="I36" s="65" t="s">
        <v>128</v>
      </c>
      <c r="J36" s="55">
        <v>121</v>
      </c>
      <c r="K36" s="56">
        <v>104</v>
      </c>
      <c r="L36" s="57">
        <v>1</v>
      </c>
      <c r="M36" s="57">
        <v>6</v>
      </c>
      <c r="N36" s="58" t="s">
        <v>115</v>
      </c>
      <c r="O36" s="59">
        <v>0</v>
      </c>
      <c r="P36" s="60"/>
      <c r="Q36" s="61"/>
      <c r="R36" s="63"/>
      <c r="S36" s="63"/>
      <c r="T36" s="63"/>
      <c r="U36" s="63"/>
      <c r="V36" s="63"/>
      <c r="W36" s="63"/>
      <c r="X36" s="69">
        <f>X37</f>
        <v>16400</v>
      </c>
      <c r="Y36" s="69">
        <f t="shared" ref="Y36:Z39" si="1">Y37</f>
        <v>16400</v>
      </c>
      <c r="Z36" s="69">
        <f t="shared" si="1"/>
        <v>16400</v>
      </c>
    </row>
    <row r="37" spans="1:26" ht="54" customHeight="1">
      <c r="A37" s="77"/>
      <c r="B37" s="73"/>
      <c r="C37" s="65"/>
      <c r="D37" s="70"/>
      <c r="E37" s="70"/>
      <c r="F37" s="70"/>
      <c r="G37" s="70"/>
      <c r="H37" s="70"/>
      <c r="I37" s="70" t="s">
        <v>224</v>
      </c>
      <c r="J37" s="55">
        <v>121</v>
      </c>
      <c r="K37" s="56">
        <v>0</v>
      </c>
      <c r="L37" s="66">
        <v>1</v>
      </c>
      <c r="M37" s="66">
        <v>6</v>
      </c>
      <c r="N37" s="67" t="s">
        <v>168</v>
      </c>
      <c r="O37" s="68">
        <v>0</v>
      </c>
      <c r="P37" s="60"/>
      <c r="Q37" s="61"/>
      <c r="R37" s="63"/>
      <c r="S37" s="63"/>
      <c r="T37" s="63"/>
      <c r="U37" s="63"/>
      <c r="V37" s="63"/>
      <c r="W37" s="63"/>
      <c r="X37" s="69">
        <f>X38</f>
        <v>16400</v>
      </c>
      <c r="Y37" s="69">
        <f t="shared" si="1"/>
        <v>16400</v>
      </c>
      <c r="Z37" s="69">
        <f t="shared" si="1"/>
        <v>16400</v>
      </c>
    </row>
    <row r="38" spans="1:26" ht="30.75" customHeight="1">
      <c r="A38" s="77"/>
      <c r="B38" s="73"/>
      <c r="C38" s="65"/>
      <c r="D38" s="70"/>
      <c r="E38" s="70"/>
      <c r="F38" s="70"/>
      <c r="G38" s="70"/>
      <c r="H38" s="70"/>
      <c r="I38" s="70" t="s">
        <v>227</v>
      </c>
      <c r="J38" s="55">
        <v>121</v>
      </c>
      <c r="K38" s="56">
        <v>102</v>
      </c>
      <c r="L38" s="66">
        <v>1</v>
      </c>
      <c r="M38" s="66">
        <v>6</v>
      </c>
      <c r="N38" s="67" t="s">
        <v>174</v>
      </c>
      <c r="O38" s="68">
        <v>0</v>
      </c>
      <c r="P38" s="60"/>
      <c r="Q38" s="61"/>
      <c r="R38" s="63"/>
      <c r="S38" s="63"/>
      <c r="T38" s="63"/>
      <c r="U38" s="63"/>
      <c r="V38" s="63"/>
      <c r="W38" s="63"/>
      <c r="X38" s="69">
        <f>X39</f>
        <v>16400</v>
      </c>
      <c r="Y38" s="69">
        <f t="shared" si="1"/>
        <v>16400</v>
      </c>
      <c r="Z38" s="69">
        <f t="shared" si="1"/>
        <v>16400</v>
      </c>
    </row>
    <row r="39" spans="1:26" ht="35.25" customHeight="1">
      <c r="A39" s="77"/>
      <c r="B39" s="73"/>
      <c r="C39" s="65"/>
      <c r="D39" s="70"/>
      <c r="E39" s="70"/>
      <c r="F39" s="70"/>
      <c r="G39" s="70"/>
      <c r="H39" s="70"/>
      <c r="I39" s="70" t="s">
        <v>129</v>
      </c>
      <c r="J39" s="55">
        <v>121</v>
      </c>
      <c r="K39" s="56">
        <v>104</v>
      </c>
      <c r="L39" s="66">
        <v>1</v>
      </c>
      <c r="M39" s="66">
        <v>6</v>
      </c>
      <c r="N39" s="72">
        <v>5210010080</v>
      </c>
      <c r="O39" s="68">
        <v>0</v>
      </c>
      <c r="P39" s="60"/>
      <c r="Q39" s="61"/>
      <c r="R39" s="63"/>
      <c r="S39" s="63"/>
      <c r="T39" s="63"/>
      <c r="U39" s="63"/>
      <c r="V39" s="63"/>
      <c r="W39" s="63"/>
      <c r="X39" s="69">
        <f>X40</f>
        <v>16400</v>
      </c>
      <c r="Y39" s="69">
        <f t="shared" si="1"/>
        <v>16400</v>
      </c>
      <c r="Z39" s="69">
        <f t="shared" si="1"/>
        <v>16400</v>
      </c>
    </row>
    <row r="40" spans="1:26">
      <c r="A40" s="77"/>
      <c r="B40" s="73"/>
      <c r="C40" s="65"/>
      <c r="D40" s="70"/>
      <c r="E40" s="70"/>
      <c r="F40" s="361" t="s">
        <v>126</v>
      </c>
      <c r="G40" s="361"/>
      <c r="H40" s="361"/>
      <c r="I40" s="361"/>
      <c r="J40" s="55">
        <v>121</v>
      </c>
      <c r="K40" s="56">
        <v>104</v>
      </c>
      <c r="L40" s="66">
        <v>1</v>
      </c>
      <c r="M40" s="66">
        <v>6</v>
      </c>
      <c r="N40" s="72">
        <v>5210010080</v>
      </c>
      <c r="O40" s="68" t="s">
        <v>127</v>
      </c>
      <c r="P40" s="60"/>
      <c r="Q40" s="61">
        <v>10000</v>
      </c>
      <c r="R40" s="356"/>
      <c r="S40" s="356"/>
      <c r="T40" s="356"/>
      <c r="U40" s="356"/>
      <c r="V40" s="63">
        <v>0</v>
      </c>
      <c r="W40" s="63">
        <v>0</v>
      </c>
      <c r="X40" s="69">
        <v>16400</v>
      </c>
      <c r="Y40" s="69">
        <v>16400</v>
      </c>
      <c r="Z40" s="69">
        <v>16400</v>
      </c>
    </row>
    <row r="41" spans="1:26">
      <c r="A41" s="77"/>
      <c r="B41" s="73"/>
      <c r="C41" s="65"/>
      <c r="D41" s="70"/>
      <c r="E41" s="70"/>
      <c r="F41" s="70"/>
      <c r="G41" s="70"/>
      <c r="H41" s="70"/>
      <c r="I41" s="70" t="s">
        <v>253</v>
      </c>
      <c r="J41" s="55">
        <v>121</v>
      </c>
      <c r="K41" s="56"/>
      <c r="L41" s="66">
        <v>1</v>
      </c>
      <c r="M41" s="66">
        <v>13</v>
      </c>
      <c r="N41" s="315">
        <v>0</v>
      </c>
      <c r="O41" s="68">
        <v>0</v>
      </c>
      <c r="P41" s="60"/>
      <c r="Q41" s="61"/>
      <c r="R41" s="63"/>
      <c r="S41" s="63"/>
      <c r="T41" s="63"/>
      <c r="U41" s="63"/>
      <c r="V41" s="63"/>
      <c r="W41" s="63"/>
      <c r="X41" s="69">
        <f t="shared" ref="X41:Z42" si="2">X42</f>
        <v>900</v>
      </c>
      <c r="Y41" s="69">
        <f t="shared" si="2"/>
        <v>0</v>
      </c>
      <c r="Z41" s="69">
        <f t="shared" si="2"/>
        <v>0</v>
      </c>
    </row>
    <row r="42" spans="1:26">
      <c r="A42" s="77"/>
      <c r="B42" s="73"/>
      <c r="C42" s="65"/>
      <c r="D42" s="70"/>
      <c r="E42" s="70"/>
      <c r="F42" s="70"/>
      <c r="G42" s="70"/>
      <c r="H42" s="70"/>
      <c r="I42" s="70" t="s">
        <v>254</v>
      </c>
      <c r="J42" s="55">
        <v>121</v>
      </c>
      <c r="K42" s="56"/>
      <c r="L42" s="66">
        <v>1</v>
      </c>
      <c r="M42" s="66">
        <v>13</v>
      </c>
      <c r="N42" s="315">
        <v>7700000000</v>
      </c>
      <c r="O42" s="68">
        <v>0</v>
      </c>
      <c r="P42" s="60"/>
      <c r="Q42" s="61"/>
      <c r="R42" s="63"/>
      <c r="S42" s="63"/>
      <c r="T42" s="63"/>
      <c r="U42" s="63"/>
      <c r="V42" s="63"/>
      <c r="W42" s="63"/>
      <c r="X42" s="69">
        <f t="shared" si="2"/>
        <v>900</v>
      </c>
      <c r="Y42" s="69">
        <f t="shared" si="2"/>
        <v>0</v>
      </c>
      <c r="Z42" s="69">
        <f t="shared" si="2"/>
        <v>0</v>
      </c>
    </row>
    <row r="43" spans="1:26">
      <c r="A43" s="77"/>
      <c r="B43" s="73"/>
      <c r="C43" s="65"/>
      <c r="D43" s="70"/>
      <c r="E43" s="70"/>
      <c r="F43" s="70"/>
      <c r="G43" s="70"/>
      <c r="H43" s="70"/>
      <c r="I43" s="70" t="s">
        <v>250</v>
      </c>
      <c r="J43" s="55">
        <v>121</v>
      </c>
      <c r="K43" s="56"/>
      <c r="L43" s="66">
        <v>1</v>
      </c>
      <c r="M43" s="66">
        <v>13</v>
      </c>
      <c r="N43" s="72">
        <v>7700095100</v>
      </c>
      <c r="O43" s="68">
        <v>0</v>
      </c>
      <c r="P43" s="60"/>
      <c r="Q43" s="61"/>
      <c r="R43" s="63"/>
      <c r="S43" s="63"/>
      <c r="T43" s="63"/>
      <c r="U43" s="63"/>
      <c r="V43" s="63"/>
      <c r="W43" s="63"/>
      <c r="X43" s="69">
        <f>X44</f>
        <v>900</v>
      </c>
      <c r="Y43" s="69">
        <f t="shared" ref="X43:Z44" si="3">Y44</f>
        <v>0</v>
      </c>
      <c r="Z43" s="69">
        <f t="shared" si="3"/>
        <v>0</v>
      </c>
    </row>
    <row r="44" spans="1:26">
      <c r="A44" s="77"/>
      <c r="B44" s="73"/>
      <c r="C44" s="65"/>
      <c r="D44" s="70"/>
      <c r="E44" s="70"/>
      <c r="F44" s="70"/>
      <c r="G44" s="70"/>
      <c r="H44" s="70"/>
      <c r="I44" s="70" t="s">
        <v>249</v>
      </c>
      <c r="J44" s="55">
        <v>121</v>
      </c>
      <c r="K44" s="56"/>
      <c r="L44" s="66">
        <v>1</v>
      </c>
      <c r="M44" s="66">
        <v>13</v>
      </c>
      <c r="N44" s="72">
        <v>7700095100</v>
      </c>
      <c r="O44" s="68">
        <v>850</v>
      </c>
      <c r="P44" s="60"/>
      <c r="Q44" s="61"/>
      <c r="R44" s="63"/>
      <c r="S44" s="63"/>
      <c r="T44" s="63"/>
      <c r="U44" s="63"/>
      <c r="V44" s="63"/>
      <c r="W44" s="63"/>
      <c r="X44" s="69">
        <f t="shared" si="3"/>
        <v>900</v>
      </c>
      <c r="Y44" s="69">
        <f t="shared" si="3"/>
        <v>0</v>
      </c>
      <c r="Z44" s="69">
        <f t="shared" si="3"/>
        <v>0</v>
      </c>
    </row>
    <row r="45" spans="1:26">
      <c r="A45" s="77"/>
      <c r="B45" s="73"/>
      <c r="C45" s="65"/>
      <c r="D45" s="70"/>
      <c r="E45" s="70"/>
      <c r="F45" s="70"/>
      <c r="G45" s="70"/>
      <c r="H45" s="70"/>
      <c r="I45" s="70" t="s">
        <v>247</v>
      </c>
      <c r="J45" s="55">
        <v>121</v>
      </c>
      <c r="K45" s="56"/>
      <c r="L45" s="66">
        <v>1</v>
      </c>
      <c r="M45" s="66">
        <v>13</v>
      </c>
      <c r="N45" s="72">
        <v>7700095100</v>
      </c>
      <c r="O45" s="68">
        <v>853</v>
      </c>
      <c r="P45" s="60"/>
      <c r="Q45" s="61"/>
      <c r="R45" s="63"/>
      <c r="S45" s="63"/>
      <c r="T45" s="63"/>
      <c r="U45" s="63"/>
      <c r="V45" s="63"/>
      <c r="W45" s="63"/>
      <c r="X45" s="69">
        <v>900</v>
      </c>
      <c r="Y45" s="69">
        <v>0</v>
      </c>
      <c r="Z45" s="69">
        <v>0</v>
      </c>
    </row>
    <row r="46" spans="1:26">
      <c r="A46" s="374" t="s">
        <v>130</v>
      </c>
      <c r="B46" s="374"/>
      <c r="C46" s="374"/>
      <c r="D46" s="374"/>
      <c r="E46" s="374"/>
      <c r="F46" s="374"/>
      <c r="G46" s="374"/>
      <c r="H46" s="374"/>
      <c r="I46" s="374"/>
      <c r="J46" s="55">
        <v>121</v>
      </c>
      <c r="K46" s="56">
        <v>200</v>
      </c>
      <c r="L46" s="57">
        <v>2</v>
      </c>
      <c r="M46" s="57">
        <v>0</v>
      </c>
      <c r="N46" s="58" t="s">
        <v>115</v>
      </c>
      <c r="O46" s="59">
        <v>0</v>
      </c>
      <c r="P46" s="60"/>
      <c r="Q46" s="61">
        <v>0</v>
      </c>
      <c r="R46" s="365"/>
      <c r="S46" s="365"/>
      <c r="T46" s="365"/>
      <c r="U46" s="365"/>
      <c r="V46" s="63">
        <v>0</v>
      </c>
      <c r="W46" s="63">
        <v>0</v>
      </c>
      <c r="X46" s="94">
        <f t="shared" ref="X46:Z49" si="4">X47</f>
        <v>104800</v>
      </c>
      <c r="Y46" s="94">
        <f t="shared" si="4"/>
        <v>108300</v>
      </c>
      <c r="Z46" s="94">
        <f t="shared" si="4"/>
        <v>112100</v>
      </c>
    </row>
    <row r="47" spans="1:26">
      <c r="A47" s="77"/>
      <c r="B47" s="73"/>
      <c r="C47" s="363" t="s">
        <v>131</v>
      </c>
      <c r="D47" s="363"/>
      <c r="E47" s="363"/>
      <c r="F47" s="363"/>
      <c r="G47" s="363"/>
      <c r="H47" s="363"/>
      <c r="I47" s="363"/>
      <c r="J47" s="55">
        <v>121</v>
      </c>
      <c r="K47" s="56">
        <v>203</v>
      </c>
      <c r="L47" s="57">
        <v>2</v>
      </c>
      <c r="M47" s="57">
        <v>3</v>
      </c>
      <c r="N47" s="58" t="s">
        <v>115</v>
      </c>
      <c r="O47" s="59">
        <v>0</v>
      </c>
      <c r="P47" s="60"/>
      <c r="Q47" s="61">
        <v>0</v>
      </c>
      <c r="R47" s="365"/>
      <c r="S47" s="365"/>
      <c r="T47" s="365"/>
      <c r="U47" s="365"/>
      <c r="V47" s="63">
        <v>0</v>
      </c>
      <c r="W47" s="63">
        <v>0</v>
      </c>
      <c r="X47" s="94">
        <f t="shared" si="4"/>
        <v>104800</v>
      </c>
      <c r="Y47" s="94">
        <f t="shared" si="4"/>
        <v>108300</v>
      </c>
      <c r="Z47" s="94">
        <f t="shared" si="4"/>
        <v>112100</v>
      </c>
    </row>
    <row r="48" spans="1:26" ht="51" customHeight="1">
      <c r="A48" s="364" t="s">
        <v>224</v>
      </c>
      <c r="B48" s="364"/>
      <c r="C48" s="364"/>
      <c r="D48" s="364"/>
      <c r="E48" s="364"/>
      <c r="F48" s="364"/>
      <c r="G48" s="364"/>
      <c r="H48" s="364"/>
      <c r="I48" s="364"/>
      <c r="J48" s="55">
        <v>121</v>
      </c>
      <c r="K48" s="56">
        <v>0</v>
      </c>
      <c r="L48" s="66">
        <v>2</v>
      </c>
      <c r="M48" s="66">
        <v>3</v>
      </c>
      <c r="N48" s="67" t="s">
        <v>168</v>
      </c>
      <c r="O48" s="68">
        <v>0</v>
      </c>
      <c r="P48" s="60"/>
      <c r="Q48" s="61">
        <v>0</v>
      </c>
      <c r="R48" s="356"/>
      <c r="S48" s="356"/>
      <c r="T48" s="356"/>
      <c r="U48" s="356"/>
      <c r="V48" s="63">
        <v>0</v>
      </c>
      <c r="W48" s="63">
        <v>0</v>
      </c>
      <c r="X48" s="69">
        <f t="shared" si="4"/>
        <v>104800</v>
      </c>
      <c r="Y48" s="69">
        <f t="shared" si="4"/>
        <v>108300</v>
      </c>
      <c r="Z48" s="69">
        <f t="shared" si="4"/>
        <v>112100</v>
      </c>
    </row>
    <row r="49" spans="1:26" ht="35.25" customHeight="1">
      <c r="A49" s="77"/>
      <c r="B49" s="73"/>
      <c r="C49" s="65"/>
      <c r="D49" s="361" t="s">
        <v>132</v>
      </c>
      <c r="E49" s="361"/>
      <c r="F49" s="361"/>
      <c r="G49" s="361"/>
      <c r="H49" s="361"/>
      <c r="I49" s="361"/>
      <c r="J49" s="55">
        <v>121</v>
      </c>
      <c r="K49" s="56">
        <v>203</v>
      </c>
      <c r="L49" s="66">
        <v>2</v>
      </c>
      <c r="M49" s="66">
        <v>3</v>
      </c>
      <c r="N49" s="72">
        <v>5220000000</v>
      </c>
      <c r="O49" s="68">
        <v>0</v>
      </c>
      <c r="P49" s="60"/>
      <c r="Q49" s="61">
        <v>0</v>
      </c>
      <c r="R49" s="356"/>
      <c r="S49" s="356"/>
      <c r="T49" s="356"/>
      <c r="U49" s="356"/>
      <c r="V49" s="63">
        <v>0</v>
      </c>
      <c r="W49" s="63">
        <v>0</v>
      </c>
      <c r="X49" s="69">
        <f t="shared" si="4"/>
        <v>104800</v>
      </c>
      <c r="Y49" s="69">
        <f t="shared" si="4"/>
        <v>108300</v>
      </c>
      <c r="Z49" s="69">
        <f t="shared" si="4"/>
        <v>112100</v>
      </c>
    </row>
    <row r="50" spans="1:26" ht="33" customHeight="1">
      <c r="A50" s="77"/>
      <c r="B50" s="73"/>
      <c r="C50" s="65"/>
      <c r="D50" s="70"/>
      <c r="E50" s="361" t="s">
        <v>133</v>
      </c>
      <c r="F50" s="361"/>
      <c r="G50" s="361"/>
      <c r="H50" s="361"/>
      <c r="I50" s="361"/>
      <c r="J50" s="55">
        <v>121</v>
      </c>
      <c r="K50" s="56">
        <v>203</v>
      </c>
      <c r="L50" s="66">
        <v>2</v>
      </c>
      <c r="M50" s="66">
        <v>3</v>
      </c>
      <c r="N50" s="72">
        <v>5220051180</v>
      </c>
      <c r="O50" s="68">
        <v>0</v>
      </c>
      <c r="P50" s="60"/>
      <c r="Q50" s="61">
        <v>0</v>
      </c>
      <c r="R50" s="356"/>
      <c r="S50" s="356"/>
      <c r="T50" s="356"/>
      <c r="U50" s="356"/>
      <c r="V50" s="63">
        <v>0</v>
      </c>
      <c r="W50" s="63">
        <v>0</v>
      </c>
      <c r="X50" s="69">
        <f>X51+X55</f>
        <v>104800</v>
      </c>
      <c r="Y50" s="69">
        <f>Y51+Y55</f>
        <v>108300</v>
      </c>
      <c r="Z50" s="69">
        <f>Z51+Z55</f>
        <v>112100</v>
      </c>
    </row>
    <row r="51" spans="1:26">
      <c r="A51" s="77"/>
      <c r="B51" s="73"/>
      <c r="C51" s="65"/>
      <c r="D51" s="70"/>
      <c r="E51" s="361" t="s">
        <v>134</v>
      </c>
      <c r="F51" s="361"/>
      <c r="G51" s="361"/>
      <c r="H51" s="361"/>
      <c r="I51" s="361"/>
      <c r="J51" s="55">
        <v>121</v>
      </c>
      <c r="K51" s="56">
        <v>203</v>
      </c>
      <c r="L51" s="66">
        <v>2</v>
      </c>
      <c r="M51" s="66">
        <v>3</v>
      </c>
      <c r="N51" s="72">
        <v>5220051180</v>
      </c>
      <c r="O51" s="68">
        <v>120</v>
      </c>
      <c r="P51" s="60"/>
      <c r="Q51" s="61">
        <v>0</v>
      </c>
      <c r="R51" s="356"/>
      <c r="S51" s="356"/>
      <c r="T51" s="356"/>
      <c r="U51" s="356"/>
      <c r="V51" s="63">
        <v>0</v>
      </c>
      <c r="W51" s="63">
        <v>0</v>
      </c>
      <c r="X51" s="69">
        <f>X52+X53</f>
        <v>103400</v>
      </c>
      <c r="Y51" s="69">
        <f>Y52+Y53</f>
        <v>107000</v>
      </c>
      <c r="Z51" s="69">
        <f>Z52+Z53</f>
        <v>110800</v>
      </c>
    </row>
    <row r="52" spans="1:26">
      <c r="A52" s="77"/>
      <c r="B52" s="73"/>
      <c r="C52" s="65"/>
      <c r="D52" s="70"/>
      <c r="E52" s="70"/>
      <c r="F52" s="361" t="s">
        <v>120</v>
      </c>
      <c r="G52" s="362"/>
      <c r="H52" s="362"/>
      <c r="I52" s="362"/>
      <c r="J52" s="55">
        <v>121</v>
      </c>
      <c r="K52" s="56"/>
      <c r="L52" s="66">
        <v>2</v>
      </c>
      <c r="M52" s="66">
        <v>3</v>
      </c>
      <c r="N52" s="72">
        <v>5220051180</v>
      </c>
      <c r="O52" s="68">
        <v>121</v>
      </c>
      <c r="P52" s="60"/>
      <c r="Q52" s="61"/>
      <c r="R52" s="63"/>
      <c r="S52" s="63"/>
      <c r="T52" s="63"/>
      <c r="U52" s="63"/>
      <c r="V52" s="63"/>
      <c r="W52" s="63"/>
      <c r="X52" s="69">
        <v>79400</v>
      </c>
      <c r="Y52" s="69">
        <v>82200</v>
      </c>
      <c r="Z52" s="69">
        <v>85000</v>
      </c>
    </row>
    <row r="53" spans="1:26" ht="39.75" customHeight="1">
      <c r="A53" s="77"/>
      <c r="B53" s="73"/>
      <c r="C53" s="65"/>
      <c r="D53" s="70"/>
      <c r="E53" s="70"/>
      <c r="F53" s="361" t="s">
        <v>121</v>
      </c>
      <c r="G53" s="361"/>
      <c r="H53" s="361"/>
      <c r="I53" s="361"/>
      <c r="J53" s="55">
        <v>121</v>
      </c>
      <c r="K53" s="56">
        <v>203</v>
      </c>
      <c r="L53" s="66">
        <v>2</v>
      </c>
      <c r="M53" s="66">
        <v>3</v>
      </c>
      <c r="N53" s="72">
        <v>5220051180</v>
      </c>
      <c r="O53" s="68">
        <v>129</v>
      </c>
      <c r="P53" s="60"/>
      <c r="Q53" s="61">
        <v>10000</v>
      </c>
      <c r="R53" s="356"/>
      <c r="S53" s="356"/>
      <c r="T53" s="356"/>
      <c r="U53" s="356"/>
      <c r="V53" s="63">
        <v>0</v>
      </c>
      <c r="W53" s="63">
        <v>0</v>
      </c>
      <c r="X53" s="69">
        <v>24000</v>
      </c>
      <c r="Y53" s="69">
        <v>24800</v>
      </c>
      <c r="Z53" s="69">
        <v>25800</v>
      </c>
    </row>
    <row r="54" spans="1:26" ht="33.75" customHeight="1">
      <c r="A54" s="77"/>
      <c r="B54" s="73"/>
      <c r="C54" s="65"/>
      <c r="D54" s="70"/>
      <c r="E54" s="70"/>
      <c r="F54" s="361" t="s">
        <v>124</v>
      </c>
      <c r="G54" s="361"/>
      <c r="H54" s="361"/>
      <c r="I54" s="361"/>
      <c r="J54" s="55">
        <v>121</v>
      </c>
      <c r="K54" s="56">
        <v>203</v>
      </c>
      <c r="L54" s="66">
        <v>2</v>
      </c>
      <c r="M54" s="66">
        <v>3</v>
      </c>
      <c r="N54" s="72">
        <v>5220051180</v>
      </c>
      <c r="O54" s="68">
        <v>240</v>
      </c>
      <c r="P54" s="60"/>
      <c r="Q54" s="61">
        <v>10000</v>
      </c>
      <c r="R54" s="356"/>
      <c r="S54" s="356"/>
      <c r="T54" s="356"/>
      <c r="U54" s="356"/>
      <c r="V54" s="63">
        <v>0</v>
      </c>
      <c r="W54" s="63">
        <v>0</v>
      </c>
      <c r="X54" s="69">
        <f>X55</f>
        <v>1400</v>
      </c>
      <c r="Y54" s="69">
        <f>Y55</f>
        <v>1300</v>
      </c>
      <c r="Z54" s="69">
        <f>Z55</f>
        <v>1300</v>
      </c>
    </row>
    <row r="55" spans="1:26">
      <c r="A55" s="77"/>
      <c r="B55" s="73"/>
      <c r="C55" s="65"/>
      <c r="D55" s="70"/>
      <c r="E55" s="70"/>
      <c r="F55" s="361" t="s">
        <v>125</v>
      </c>
      <c r="G55" s="361"/>
      <c r="H55" s="361"/>
      <c r="I55" s="361"/>
      <c r="J55" s="55">
        <v>121</v>
      </c>
      <c r="K55" s="56">
        <v>203</v>
      </c>
      <c r="L55" s="66">
        <v>2</v>
      </c>
      <c r="M55" s="66">
        <v>3</v>
      </c>
      <c r="N55" s="72">
        <v>5220051180</v>
      </c>
      <c r="O55" s="68">
        <v>244</v>
      </c>
      <c r="P55" s="60"/>
      <c r="Q55" s="61">
        <v>10000</v>
      </c>
      <c r="R55" s="356"/>
      <c r="S55" s="356"/>
      <c r="T55" s="356"/>
      <c r="U55" s="356"/>
      <c r="V55" s="63">
        <v>0</v>
      </c>
      <c r="W55" s="63">
        <v>0</v>
      </c>
      <c r="X55" s="69">
        <v>1400</v>
      </c>
      <c r="Y55" s="69">
        <v>1300</v>
      </c>
      <c r="Z55" s="69">
        <v>1300</v>
      </c>
    </row>
    <row r="56" spans="1:26" ht="35.25" customHeight="1">
      <c r="A56" s="368" t="s">
        <v>135</v>
      </c>
      <c r="B56" s="368"/>
      <c r="C56" s="368"/>
      <c r="D56" s="368"/>
      <c r="E56" s="368"/>
      <c r="F56" s="368"/>
      <c r="G56" s="368"/>
      <c r="H56" s="368"/>
      <c r="I56" s="368"/>
      <c r="J56" s="55">
        <v>121</v>
      </c>
      <c r="K56" s="56">
        <v>300</v>
      </c>
      <c r="L56" s="57">
        <v>3</v>
      </c>
      <c r="M56" s="57">
        <v>0</v>
      </c>
      <c r="N56" s="58" t="s">
        <v>115</v>
      </c>
      <c r="O56" s="59">
        <v>0</v>
      </c>
      <c r="P56" s="60"/>
      <c r="Q56" s="61">
        <v>0</v>
      </c>
      <c r="R56" s="365"/>
      <c r="S56" s="365"/>
      <c r="T56" s="365"/>
      <c r="U56" s="365"/>
      <c r="V56" s="63">
        <v>0</v>
      </c>
      <c r="W56" s="63">
        <v>0</v>
      </c>
      <c r="X56" s="64">
        <f>X57</f>
        <v>60000</v>
      </c>
      <c r="Y56" s="64">
        <f>Y57</f>
        <v>1000</v>
      </c>
      <c r="Z56" s="64">
        <f>Z57</f>
        <v>1000</v>
      </c>
    </row>
    <row r="57" spans="1:26" ht="31.5" customHeight="1">
      <c r="A57" s="77"/>
      <c r="B57" s="73"/>
      <c r="C57" s="363" t="s">
        <v>228</v>
      </c>
      <c r="D57" s="363"/>
      <c r="E57" s="363"/>
      <c r="F57" s="363"/>
      <c r="G57" s="363"/>
      <c r="H57" s="363"/>
      <c r="I57" s="363"/>
      <c r="J57" s="55">
        <v>121</v>
      </c>
      <c r="K57" s="56">
        <v>310</v>
      </c>
      <c r="L57" s="57">
        <v>3</v>
      </c>
      <c r="M57" s="57">
        <v>10</v>
      </c>
      <c r="N57" s="58" t="s">
        <v>115</v>
      </c>
      <c r="O57" s="59">
        <v>0</v>
      </c>
      <c r="P57" s="60"/>
      <c r="Q57" s="61">
        <v>0</v>
      </c>
      <c r="R57" s="365"/>
      <c r="S57" s="365"/>
      <c r="T57" s="365"/>
      <c r="U57" s="365"/>
      <c r="V57" s="63">
        <v>0</v>
      </c>
      <c r="W57" s="63">
        <v>0</v>
      </c>
      <c r="X57" s="64">
        <f t="shared" ref="X57:Z61" si="5">X58</f>
        <v>60000</v>
      </c>
      <c r="Y57" s="64">
        <f t="shared" si="5"/>
        <v>1000</v>
      </c>
      <c r="Z57" s="64">
        <f t="shared" si="5"/>
        <v>1000</v>
      </c>
    </row>
    <row r="58" spans="1:26" ht="49.5" customHeight="1">
      <c r="A58" s="364" t="s">
        <v>224</v>
      </c>
      <c r="B58" s="364"/>
      <c r="C58" s="364"/>
      <c r="D58" s="364"/>
      <c r="E58" s="364"/>
      <c r="F58" s="364"/>
      <c r="G58" s="364"/>
      <c r="H58" s="364"/>
      <c r="I58" s="364"/>
      <c r="J58" s="55">
        <v>121</v>
      </c>
      <c r="K58" s="56">
        <v>0</v>
      </c>
      <c r="L58" s="66">
        <v>3</v>
      </c>
      <c r="M58" s="66">
        <v>10</v>
      </c>
      <c r="N58" s="67" t="s">
        <v>168</v>
      </c>
      <c r="O58" s="68">
        <v>0</v>
      </c>
      <c r="P58" s="60"/>
      <c r="Q58" s="61">
        <v>0</v>
      </c>
      <c r="R58" s="356"/>
      <c r="S58" s="356"/>
      <c r="T58" s="356"/>
      <c r="U58" s="356"/>
      <c r="V58" s="63">
        <v>0</v>
      </c>
      <c r="W58" s="63">
        <v>0</v>
      </c>
      <c r="X58" s="69">
        <f>X59</f>
        <v>60000</v>
      </c>
      <c r="Y58" s="69">
        <f t="shared" si="5"/>
        <v>1000</v>
      </c>
      <c r="Z58" s="69">
        <f t="shared" si="5"/>
        <v>1000</v>
      </c>
    </row>
    <row r="59" spans="1:26" ht="29.25" customHeight="1">
      <c r="A59" s="77"/>
      <c r="B59" s="73"/>
      <c r="C59" s="65"/>
      <c r="D59" s="361" t="s">
        <v>164</v>
      </c>
      <c r="E59" s="361"/>
      <c r="F59" s="361"/>
      <c r="G59" s="361"/>
      <c r="H59" s="361"/>
      <c r="I59" s="361"/>
      <c r="J59" s="55">
        <v>121</v>
      </c>
      <c r="K59" s="56">
        <v>310</v>
      </c>
      <c r="L59" s="66">
        <v>3</v>
      </c>
      <c r="M59" s="66">
        <v>10</v>
      </c>
      <c r="N59" s="72">
        <v>5230000000</v>
      </c>
      <c r="O59" s="68">
        <v>0</v>
      </c>
      <c r="P59" s="60"/>
      <c r="Q59" s="61">
        <v>0</v>
      </c>
      <c r="R59" s="356"/>
      <c r="S59" s="356"/>
      <c r="T59" s="356"/>
      <c r="U59" s="356"/>
      <c r="V59" s="63">
        <v>0</v>
      </c>
      <c r="W59" s="63">
        <v>0</v>
      </c>
      <c r="X59" s="69">
        <f t="shared" si="5"/>
        <v>60000</v>
      </c>
      <c r="Y59" s="69">
        <f t="shared" si="5"/>
        <v>1000</v>
      </c>
      <c r="Z59" s="69">
        <f t="shared" si="5"/>
        <v>1000</v>
      </c>
    </row>
    <row r="60" spans="1:26" ht="36" customHeight="1">
      <c r="A60" s="77"/>
      <c r="B60" s="73"/>
      <c r="C60" s="65"/>
      <c r="D60" s="70"/>
      <c r="E60" s="361" t="s">
        <v>137</v>
      </c>
      <c r="F60" s="361"/>
      <c r="G60" s="361"/>
      <c r="H60" s="361"/>
      <c r="I60" s="361"/>
      <c r="J60" s="55">
        <v>121</v>
      </c>
      <c r="K60" s="56">
        <v>310</v>
      </c>
      <c r="L60" s="66">
        <v>3</v>
      </c>
      <c r="M60" s="66">
        <v>10</v>
      </c>
      <c r="N60" s="72">
        <v>5230095020</v>
      </c>
      <c r="O60" s="68">
        <v>0</v>
      </c>
      <c r="P60" s="60"/>
      <c r="Q60" s="61">
        <v>0</v>
      </c>
      <c r="R60" s="356"/>
      <c r="S60" s="356"/>
      <c r="T60" s="356"/>
      <c r="U60" s="356"/>
      <c r="V60" s="63">
        <v>0</v>
      </c>
      <c r="W60" s="63">
        <v>0</v>
      </c>
      <c r="X60" s="69">
        <f t="shared" si="5"/>
        <v>60000</v>
      </c>
      <c r="Y60" s="69">
        <f t="shared" si="5"/>
        <v>1000</v>
      </c>
      <c r="Z60" s="69">
        <f t="shared" si="5"/>
        <v>1000</v>
      </c>
    </row>
    <row r="61" spans="1:26" ht="33" customHeight="1">
      <c r="A61" s="77"/>
      <c r="B61" s="73"/>
      <c r="C61" s="65"/>
      <c r="D61" s="70"/>
      <c r="E61" s="70"/>
      <c r="F61" s="361" t="s">
        <v>124</v>
      </c>
      <c r="G61" s="361"/>
      <c r="H61" s="361"/>
      <c r="I61" s="361"/>
      <c r="J61" s="55">
        <v>121</v>
      </c>
      <c r="K61" s="56">
        <v>310</v>
      </c>
      <c r="L61" s="66">
        <v>3</v>
      </c>
      <c r="M61" s="66">
        <v>10</v>
      </c>
      <c r="N61" s="72">
        <v>5230095020</v>
      </c>
      <c r="O61" s="68">
        <v>240</v>
      </c>
      <c r="P61" s="60"/>
      <c r="Q61" s="61">
        <v>10000</v>
      </c>
      <c r="R61" s="356"/>
      <c r="S61" s="356"/>
      <c r="T61" s="356"/>
      <c r="U61" s="356"/>
      <c r="V61" s="63">
        <v>0</v>
      </c>
      <c r="W61" s="63">
        <v>0</v>
      </c>
      <c r="X61" s="69">
        <f t="shared" si="5"/>
        <v>60000</v>
      </c>
      <c r="Y61" s="69">
        <f t="shared" si="5"/>
        <v>1000</v>
      </c>
      <c r="Z61" s="69">
        <f t="shared" si="5"/>
        <v>1000</v>
      </c>
    </row>
    <row r="62" spans="1:26">
      <c r="A62" s="77"/>
      <c r="B62" s="73"/>
      <c r="C62" s="65"/>
      <c r="D62" s="70"/>
      <c r="E62" s="70"/>
      <c r="F62" s="361" t="s">
        <v>125</v>
      </c>
      <c r="G62" s="361"/>
      <c r="H62" s="361"/>
      <c r="I62" s="361"/>
      <c r="J62" s="55">
        <v>121</v>
      </c>
      <c r="K62" s="56">
        <v>310</v>
      </c>
      <c r="L62" s="66">
        <v>3</v>
      </c>
      <c r="M62" s="66">
        <v>10</v>
      </c>
      <c r="N62" s="72">
        <v>5230095020</v>
      </c>
      <c r="O62" s="68">
        <v>244</v>
      </c>
      <c r="P62" s="60"/>
      <c r="Q62" s="61">
        <v>10000</v>
      </c>
      <c r="R62" s="356"/>
      <c r="S62" s="356"/>
      <c r="T62" s="356"/>
      <c r="U62" s="356"/>
      <c r="V62" s="63">
        <v>0</v>
      </c>
      <c r="W62" s="63">
        <v>0</v>
      </c>
      <c r="X62" s="69">
        <v>60000</v>
      </c>
      <c r="Y62" s="69">
        <v>1000</v>
      </c>
      <c r="Z62" s="69">
        <v>1000</v>
      </c>
    </row>
    <row r="63" spans="1:26">
      <c r="A63" s="77"/>
      <c r="B63" s="73"/>
      <c r="C63" s="375" t="s">
        <v>138</v>
      </c>
      <c r="D63" s="375"/>
      <c r="E63" s="375"/>
      <c r="F63" s="375"/>
      <c r="G63" s="375"/>
      <c r="H63" s="375"/>
      <c r="I63" s="375"/>
      <c r="J63" s="55">
        <v>121</v>
      </c>
      <c r="K63" s="56">
        <v>409</v>
      </c>
      <c r="L63" s="57">
        <v>4</v>
      </c>
      <c r="M63" s="57">
        <v>0</v>
      </c>
      <c r="N63" s="58" t="s">
        <v>115</v>
      </c>
      <c r="O63" s="59">
        <v>0</v>
      </c>
      <c r="P63" s="60"/>
      <c r="Q63" s="61">
        <v>0</v>
      </c>
      <c r="R63" s="365"/>
      <c r="S63" s="365"/>
      <c r="T63" s="365"/>
      <c r="U63" s="365"/>
      <c r="V63" s="63">
        <v>0</v>
      </c>
      <c r="W63" s="63">
        <v>0</v>
      </c>
      <c r="X63" s="64">
        <f>X64</f>
        <v>494683.73</v>
      </c>
      <c r="Y63" s="64">
        <f t="shared" ref="X63:Z67" si="6">Y64</f>
        <v>185000</v>
      </c>
      <c r="Z63" s="64">
        <f>Z64+Z71</f>
        <v>551000</v>
      </c>
    </row>
    <row r="64" spans="1:26">
      <c r="A64" s="77"/>
      <c r="B64" s="73"/>
      <c r="C64" s="375" t="s">
        <v>139</v>
      </c>
      <c r="D64" s="375"/>
      <c r="E64" s="375"/>
      <c r="F64" s="375"/>
      <c r="G64" s="375"/>
      <c r="H64" s="375"/>
      <c r="I64" s="375"/>
      <c r="J64" s="55">
        <v>121</v>
      </c>
      <c r="K64" s="56">
        <v>409</v>
      </c>
      <c r="L64" s="57">
        <v>4</v>
      </c>
      <c r="M64" s="57">
        <v>9</v>
      </c>
      <c r="N64" s="58" t="s">
        <v>115</v>
      </c>
      <c r="O64" s="59">
        <v>0</v>
      </c>
      <c r="P64" s="60"/>
      <c r="Q64" s="61">
        <v>0</v>
      </c>
      <c r="R64" s="365"/>
      <c r="S64" s="365"/>
      <c r="T64" s="365"/>
      <c r="U64" s="365"/>
      <c r="V64" s="63">
        <v>0</v>
      </c>
      <c r="W64" s="63">
        <v>0</v>
      </c>
      <c r="X64" s="64">
        <f t="shared" si="6"/>
        <v>494683.73</v>
      </c>
      <c r="Y64" s="64">
        <f t="shared" si="6"/>
        <v>185000</v>
      </c>
      <c r="Z64" s="64">
        <f t="shared" si="6"/>
        <v>188000</v>
      </c>
    </row>
    <row r="65" spans="1:26" ht="50.25" customHeight="1">
      <c r="A65" s="364" t="s">
        <v>224</v>
      </c>
      <c r="B65" s="364"/>
      <c r="C65" s="364"/>
      <c r="D65" s="364"/>
      <c r="E65" s="364"/>
      <c r="F65" s="364"/>
      <c r="G65" s="364"/>
      <c r="H65" s="364"/>
      <c r="I65" s="364"/>
      <c r="J65" s="55">
        <v>121</v>
      </c>
      <c r="K65" s="56">
        <v>0</v>
      </c>
      <c r="L65" s="66">
        <v>4</v>
      </c>
      <c r="M65" s="66">
        <v>9</v>
      </c>
      <c r="N65" s="67" t="s">
        <v>168</v>
      </c>
      <c r="O65" s="68">
        <v>0</v>
      </c>
      <c r="P65" s="60"/>
      <c r="Q65" s="61">
        <v>0</v>
      </c>
      <c r="R65" s="356"/>
      <c r="S65" s="356"/>
      <c r="T65" s="356"/>
      <c r="U65" s="356"/>
      <c r="V65" s="63">
        <v>0</v>
      </c>
      <c r="W65" s="63">
        <v>0</v>
      </c>
      <c r="X65" s="69">
        <f t="shared" si="6"/>
        <v>494683.73</v>
      </c>
      <c r="Y65" s="69">
        <f t="shared" si="6"/>
        <v>185000</v>
      </c>
      <c r="Z65" s="69">
        <f t="shared" si="6"/>
        <v>188000</v>
      </c>
    </row>
    <row r="66" spans="1:26" ht="36.75" customHeight="1">
      <c r="A66" s="77"/>
      <c r="B66" s="73"/>
      <c r="C66" s="74"/>
      <c r="D66" s="361" t="s">
        <v>165</v>
      </c>
      <c r="E66" s="361"/>
      <c r="F66" s="361"/>
      <c r="G66" s="361"/>
      <c r="H66" s="361"/>
      <c r="I66" s="361"/>
      <c r="J66" s="55">
        <v>121</v>
      </c>
      <c r="K66" s="56">
        <v>409</v>
      </c>
      <c r="L66" s="66">
        <v>4</v>
      </c>
      <c r="M66" s="66">
        <v>9</v>
      </c>
      <c r="N66" s="72">
        <v>5240000000</v>
      </c>
      <c r="O66" s="68">
        <v>0</v>
      </c>
      <c r="P66" s="60"/>
      <c r="Q66" s="61">
        <v>0</v>
      </c>
      <c r="R66" s="356"/>
      <c r="S66" s="356"/>
      <c r="T66" s="356"/>
      <c r="U66" s="356"/>
      <c r="V66" s="63">
        <v>0</v>
      </c>
      <c r="W66" s="63">
        <v>0</v>
      </c>
      <c r="X66" s="69">
        <f t="shared" si="6"/>
        <v>494683.73</v>
      </c>
      <c r="Y66" s="69">
        <f t="shared" si="6"/>
        <v>185000</v>
      </c>
      <c r="Z66" s="69">
        <f t="shared" si="6"/>
        <v>188000</v>
      </c>
    </row>
    <row r="67" spans="1:26" ht="34.5" customHeight="1">
      <c r="A67" s="77"/>
      <c r="B67" s="73"/>
      <c r="C67" s="74"/>
      <c r="D67" s="70"/>
      <c r="E67" s="361" t="s">
        <v>140</v>
      </c>
      <c r="F67" s="361"/>
      <c r="G67" s="361"/>
      <c r="H67" s="361"/>
      <c r="I67" s="361"/>
      <c r="J67" s="55">
        <v>121</v>
      </c>
      <c r="K67" s="56">
        <v>409</v>
      </c>
      <c r="L67" s="66">
        <v>4</v>
      </c>
      <c r="M67" s="66">
        <v>9</v>
      </c>
      <c r="N67" s="72">
        <v>5240095280</v>
      </c>
      <c r="O67" s="68">
        <v>0</v>
      </c>
      <c r="P67" s="60"/>
      <c r="Q67" s="61">
        <v>0</v>
      </c>
      <c r="R67" s="356"/>
      <c r="S67" s="356"/>
      <c r="T67" s="356"/>
      <c r="U67" s="356"/>
      <c r="V67" s="63">
        <v>0</v>
      </c>
      <c r="W67" s="63">
        <v>0</v>
      </c>
      <c r="X67" s="69">
        <f t="shared" si="6"/>
        <v>494683.73</v>
      </c>
      <c r="Y67" s="69">
        <f t="shared" si="6"/>
        <v>185000</v>
      </c>
      <c r="Z67" s="69">
        <f t="shared" si="6"/>
        <v>188000</v>
      </c>
    </row>
    <row r="68" spans="1:26" ht="32.25" customHeight="1">
      <c r="A68" s="77"/>
      <c r="B68" s="73"/>
      <c r="C68" s="74"/>
      <c r="D68" s="70"/>
      <c r="E68" s="70"/>
      <c r="F68" s="361" t="s">
        <v>124</v>
      </c>
      <c r="G68" s="361"/>
      <c r="H68" s="361"/>
      <c r="I68" s="361"/>
      <c r="J68" s="55">
        <v>121</v>
      </c>
      <c r="K68" s="56">
        <v>409</v>
      </c>
      <c r="L68" s="66">
        <v>4</v>
      </c>
      <c r="M68" s="66">
        <v>9</v>
      </c>
      <c r="N68" s="72">
        <v>5240095280</v>
      </c>
      <c r="O68" s="68">
        <v>240</v>
      </c>
      <c r="P68" s="60"/>
      <c r="Q68" s="61">
        <v>10000</v>
      </c>
      <c r="R68" s="356"/>
      <c r="S68" s="356"/>
      <c r="T68" s="356"/>
      <c r="U68" s="356"/>
      <c r="V68" s="63">
        <v>0</v>
      </c>
      <c r="W68" s="63">
        <v>0</v>
      </c>
      <c r="X68" s="69">
        <f>X70+X69</f>
        <v>494683.73</v>
      </c>
      <c r="Y68" s="69">
        <f>Y70+Y69</f>
        <v>185000</v>
      </c>
      <c r="Z68" s="69">
        <f>Z70+Z69</f>
        <v>188000</v>
      </c>
    </row>
    <row r="69" spans="1:26">
      <c r="A69" s="77"/>
      <c r="B69" s="73"/>
      <c r="C69" s="74"/>
      <c r="D69" s="70"/>
      <c r="E69" s="70"/>
      <c r="F69" s="361" t="s">
        <v>125</v>
      </c>
      <c r="G69" s="361"/>
      <c r="H69" s="361"/>
      <c r="I69" s="361"/>
      <c r="J69" s="55">
        <v>121</v>
      </c>
      <c r="K69" s="56">
        <v>409</v>
      </c>
      <c r="L69" s="66">
        <v>4</v>
      </c>
      <c r="M69" s="66">
        <v>9</v>
      </c>
      <c r="N69" s="72">
        <v>5240095280</v>
      </c>
      <c r="O69" s="68">
        <v>244</v>
      </c>
      <c r="P69" s="60"/>
      <c r="Q69" s="61">
        <v>10000</v>
      </c>
      <c r="R69" s="356"/>
      <c r="S69" s="356"/>
      <c r="T69" s="356"/>
      <c r="U69" s="356"/>
      <c r="V69" s="63">
        <v>0</v>
      </c>
      <c r="W69" s="63">
        <v>0</v>
      </c>
      <c r="X69" s="69">
        <v>333683.73</v>
      </c>
      <c r="Y69" s="69">
        <v>120000</v>
      </c>
      <c r="Z69" s="69">
        <v>120000</v>
      </c>
    </row>
    <row r="70" spans="1:26">
      <c r="A70" s="77"/>
      <c r="B70" s="73"/>
      <c r="C70" s="74"/>
      <c r="D70" s="70"/>
      <c r="E70" s="70"/>
      <c r="F70" s="361" t="s">
        <v>141</v>
      </c>
      <c r="G70" s="361"/>
      <c r="H70" s="361"/>
      <c r="I70" s="361"/>
      <c r="J70" s="55">
        <v>121</v>
      </c>
      <c r="K70" s="56">
        <v>409</v>
      </c>
      <c r="L70" s="66">
        <v>4</v>
      </c>
      <c r="M70" s="66">
        <v>9</v>
      </c>
      <c r="N70" s="72">
        <v>5240095280</v>
      </c>
      <c r="O70" s="68">
        <v>247</v>
      </c>
      <c r="P70" s="60"/>
      <c r="Q70" s="61">
        <v>10000</v>
      </c>
      <c r="R70" s="356"/>
      <c r="S70" s="356"/>
      <c r="T70" s="356"/>
      <c r="U70" s="356"/>
      <c r="V70" s="63">
        <v>0</v>
      </c>
      <c r="W70" s="63">
        <v>0</v>
      </c>
      <c r="X70" s="69">
        <v>161000</v>
      </c>
      <c r="Y70" s="69">
        <v>65000</v>
      </c>
      <c r="Z70" s="69">
        <v>68000</v>
      </c>
    </row>
    <row r="71" spans="1:26" ht="38.25" customHeight="1">
      <c r="A71" s="77"/>
      <c r="B71" s="73"/>
      <c r="C71" s="74"/>
      <c r="D71" s="70"/>
      <c r="E71" s="70"/>
      <c r="F71" s="70"/>
      <c r="G71" s="70"/>
      <c r="H71" s="70"/>
      <c r="I71" s="70" t="s">
        <v>230</v>
      </c>
      <c r="J71" s="55">
        <v>121</v>
      </c>
      <c r="K71" s="56"/>
      <c r="L71" s="66">
        <v>4</v>
      </c>
      <c r="M71" s="66">
        <v>12</v>
      </c>
      <c r="N71" s="67" t="s">
        <v>115</v>
      </c>
      <c r="O71" s="68">
        <v>0</v>
      </c>
      <c r="P71" s="60"/>
      <c r="Q71" s="61"/>
      <c r="R71" s="63"/>
      <c r="S71" s="63"/>
      <c r="T71" s="63"/>
      <c r="U71" s="63"/>
      <c r="V71" s="63"/>
      <c r="W71" s="63"/>
      <c r="X71" s="69">
        <f t="shared" ref="X71:Z75" si="7">X72</f>
        <v>0</v>
      </c>
      <c r="Y71" s="69">
        <f t="shared" si="7"/>
        <v>0</v>
      </c>
      <c r="Z71" s="69">
        <f t="shared" si="7"/>
        <v>363000</v>
      </c>
    </row>
    <row r="72" spans="1:26" ht="45">
      <c r="A72" s="77"/>
      <c r="B72" s="73"/>
      <c r="C72" s="74"/>
      <c r="D72" s="70"/>
      <c r="E72" s="70"/>
      <c r="F72" s="70"/>
      <c r="G72" s="70"/>
      <c r="H72" s="70"/>
      <c r="I72" s="70" t="s">
        <v>224</v>
      </c>
      <c r="J72" s="55">
        <v>121</v>
      </c>
      <c r="K72" s="56"/>
      <c r="L72" s="66">
        <v>4</v>
      </c>
      <c r="M72" s="66">
        <v>12</v>
      </c>
      <c r="N72" s="67" t="s">
        <v>168</v>
      </c>
      <c r="O72" s="68">
        <v>0</v>
      </c>
      <c r="P72" s="60"/>
      <c r="Q72" s="61"/>
      <c r="R72" s="63"/>
      <c r="S72" s="63"/>
      <c r="T72" s="63"/>
      <c r="U72" s="63"/>
      <c r="V72" s="63"/>
      <c r="W72" s="63"/>
      <c r="X72" s="69">
        <f t="shared" si="7"/>
        <v>0</v>
      </c>
      <c r="Y72" s="69">
        <f t="shared" si="7"/>
        <v>0</v>
      </c>
      <c r="Z72" s="69">
        <f t="shared" si="7"/>
        <v>363000</v>
      </c>
    </row>
    <row r="73" spans="1:26" ht="45">
      <c r="A73" s="77"/>
      <c r="B73" s="73"/>
      <c r="C73" s="74"/>
      <c r="D73" s="70"/>
      <c r="E73" s="70"/>
      <c r="F73" s="70"/>
      <c r="G73" s="70"/>
      <c r="H73" s="70"/>
      <c r="I73" s="70" t="s">
        <v>203</v>
      </c>
      <c r="J73" s="55">
        <v>121</v>
      </c>
      <c r="K73" s="56"/>
      <c r="L73" s="66">
        <v>4</v>
      </c>
      <c r="M73" s="66">
        <v>12</v>
      </c>
      <c r="N73" s="67" t="s">
        <v>232</v>
      </c>
      <c r="O73" s="68">
        <v>0</v>
      </c>
      <c r="P73" s="60"/>
      <c r="Q73" s="61"/>
      <c r="R73" s="63"/>
      <c r="S73" s="63"/>
      <c r="T73" s="63"/>
      <c r="U73" s="63"/>
      <c r="V73" s="63"/>
      <c r="W73" s="63"/>
      <c r="X73" s="69">
        <f t="shared" si="7"/>
        <v>0</v>
      </c>
      <c r="Y73" s="69">
        <f t="shared" si="7"/>
        <v>0</v>
      </c>
      <c r="Z73" s="69">
        <f t="shared" si="7"/>
        <v>363000</v>
      </c>
    </row>
    <row r="74" spans="1:26" ht="66.75" customHeight="1">
      <c r="A74" s="77"/>
      <c r="B74" s="73"/>
      <c r="C74" s="74"/>
      <c r="D74" s="70"/>
      <c r="E74" s="70"/>
      <c r="F74" s="70"/>
      <c r="G74" s="70"/>
      <c r="H74" s="70"/>
      <c r="I74" s="70" t="s">
        <v>204</v>
      </c>
      <c r="J74" s="55">
        <v>121</v>
      </c>
      <c r="K74" s="56"/>
      <c r="L74" s="66">
        <v>4</v>
      </c>
      <c r="M74" s="66">
        <v>12</v>
      </c>
      <c r="N74" s="67" t="s">
        <v>205</v>
      </c>
      <c r="O74" s="68">
        <v>0</v>
      </c>
      <c r="P74" s="60"/>
      <c r="Q74" s="61"/>
      <c r="R74" s="63"/>
      <c r="S74" s="63"/>
      <c r="T74" s="63"/>
      <c r="U74" s="63"/>
      <c r="V74" s="63"/>
      <c r="W74" s="63"/>
      <c r="X74" s="69">
        <f t="shared" si="7"/>
        <v>0</v>
      </c>
      <c r="Y74" s="69">
        <f t="shared" si="7"/>
        <v>0</v>
      </c>
      <c r="Z74" s="69">
        <f t="shared" si="7"/>
        <v>363000</v>
      </c>
    </row>
    <row r="75" spans="1:26" ht="30">
      <c r="A75" s="77"/>
      <c r="B75" s="73"/>
      <c r="C75" s="74"/>
      <c r="D75" s="70"/>
      <c r="E75" s="70"/>
      <c r="F75" s="70"/>
      <c r="G75" s="70"/>
      <c r="H75" s="70"/>
      <c r="I75" s="70" t="s">
        <v>124</v>
      </c>
      <c r="J75" s="55">
        <v>121</v>
      </c>
      <c r="K75" s="56"/>
      <c r="L75" s="66">
        <v>4</v>
      </c>
      <c r="M75" s="66">
        <v>12</v>
      </c>
      <c r="N75" s="67" t="s">
        <v>205</v>
      </c>
      <c r="O75" s="68">
        <v>240</v>
      </c>
      <c r="P75" s="60"/>
      <c r="Q75" s="61"/>
      <c r="R75" s="63"/>
      <c r="S75" s="63"/>
      <c r="T75" s="63"/>
      <c r="U75" s="63"/>
      <c r="V75" s="63"/>
      <c r="W75" s="63"/>
      <c r="X75" s="69">
        <f t="shared" si="7"/>
        <v>0</v>
      </c>
      <c r="Y75" s="69">
        <f t="shared" si="7"/>
        <v>0</v>
      </c>
      <c r="Z75" s="69">
        <f t="shared" si="7"/>
        <v>363000</v>
      </c>
    </row>
    <row r="76" spans="1:26">
      <c r="A76" s="77"/>
      <c r="B76" s="73"/>
      <c r="C76" s="74"/>
      <c r="D76" s="70"/>
      <c r="E76" s="70"/>
      <c r="F76" s="70"/>
      <c r="G76" s="70"/>
      <c r="H76" s="70"/>
      <c r="I76" s="70" t="s">
        <v>125</v>
      </c>
      <c r="J76" s="55">
        <v>121</v>
      </c>
      <c r="K76" s="56"/>
      <c r="L76" s="66">
        <v>4</v>
      </c>
      <c r="M76" s="66">
        <v>12</v>
      </c>
      <c r="N76" s="67" t="s">
        <v>205</v>
      </c>
      <c r="O76" s="68">
        <v>244</v>
      </c>
      <c r="P76" s="60"/>
      <c r="Q76" s="61"/>
      <c r="R76" s="63"/>
      <c r="S76" s="63"/>
      <c r="T76" s="63"/>
      <c r="U76" s="63"/>
      <c r="V76" s="63"/>
      <c r="W76" s="63"/>
      <c r="X76" s="69">
        <v>0</v>
      </c>
      <c r="Y76" s="69">
        <v>0</v>
      </c>
      <c r="Z76" s="69">
        <v>363000</v>
      </c>
    </row>
    <row r="77" spans="1:26">
      <c r="A77" s="374" t="s">
        <v>142</v>
      </c>
      <c r="B77" s="374"/>
      <c r="C77" s="374"/>
      <c r="D77" s="374"/>
      <c r="E77" s="374"/>
      <c r="F77" s="374"/>
      <c r="G77" s="374"/>
      <c r="H77" s="374"/>
      <c r="I77" s="374"/>
      <c r="J77" s="55">
        <v>121</v>
      </c>
      <c r="K77" s="56">
        <v>500</v>
      </c>
      <c r="L77" s="57">
        <v>5</v>
      </c>
      <c r="M77" s="57">
        <v>0</v>
      </c>
      <c r="N77" s="58" t="s">
        <v>115</v>
      </c>
      <c r="O77" s="59">
        <v>0</v>
      </c>
      <c r="P77" s="60"/>
      <c r="Q77" s="61">
        <v>0</v>
      </c>
      <c r="R77" s="365"/>
      <c r="S77" s="365"/>
      <c r="T77" s="365"/>
      <c r="U77" s="365"/>
      <c r="V77" s="63">
        <v>0</v>
      </c>
      <c r="W77" s="63">
        <v>0</v>
      </c>
      <c r="X77" s="64">
        <f t="shared" ref="X77:Z79" si="8">X78</f>
        <v>499278</v>
      </c>
      <c r="Y77" s="64">
        <f t="shared" si="8"/>
        <v>1000</v>
      </c>
      <c r="Z77" s="64">
        <f t="shared" si="8"/>
        <v>1000</v>
      </c>
    </row>
    <row r="78" spans="1:26" ht="18" customHeight="1">
      <c r="A78" s="77"/>
      <c r="B78" s="73"/>
      <c r="C78" s="375" t="s">
        <v>143</v>
      </c>
      <c r="D78" s="375"/>
      <c r="E78" s="375"/>
      <c r="F78" s="375"/>
      <c r="G78" s="375"/>
      <c r="H78" s="375"/>
      <c r="I78" s="375"/>
      <c r="J78" s="55">
        <v>121</v>
      </c>
      <c r="K78" s="56">
        <v>503</v>
      </c>
      <c r="L78" s="57">
        <v>5</v>
      </c>
      <c r="M78" s="57">
        <v>3</v>
      </c>
      <c r="N78" s="58" t="s">
        <v>115</v>
      </c>
      <c r="O78" s="59">
        <v>0</v>
      </c>
      <c r="P78" s="60"/>
      <c r="Q78" s="61">
        <v>0</v>
      </c>
      <c r="R78" s="365"/>
      <c r="S78" s="365"/>
      <c r="T78" s="365"/>
      <c r="U78" s="365"/>
      <c r="V78" s="63">
        <v>0</v>
      </c>
      <c r="W78" s="63">
        <v>0</v>
      </c>
      <c r="X78" s="64">
        <f>X79</f>
        <v>499278</v>
      </c>
      <c r="Y78" s="64">
        <f t="shared" si="8"/>
        <v>1000</v>
      </c>
      <c r="Z78" s="64">
        <f t="shared" si="8"/>
        <v>1000</v>
      </c>
    </row>
    <row r="79" spans="1:26" ht="48" customHeight="1">
      <c r="A79" s="364" t="s">
        <v>224</v>
      </c>
      <c r="B79" s="364"/>
      <c r="C79" s="364"/>
      <c r="D79" s="364"/>
      <c r="E79" s="364"/>
      <c r="F79" s="364"/>
      <c r="G79" s="364"/>
      <c r="H79" s="364"/>
      <c r="I79" s="364"/>
      <c r="J79" s="55">
        <v>121</v>
      </c>
      <c r="K79" s="56">
        <v>0</v>
      </c>
      <c r="L79" s="66">
        <v>5</v>
      </c>
      <c r="M79" s="66">
        <v>3</v>
      </c>
      <c r="N79" s="67" t="s">
        <v>168</v>
      </c>
      <c r="O79" s="68">
        <v>0</v>
      </c>
      <c r="P79" s="60"/>
      <c r="Q79" s="61">
        <v>0</v>
      </c>
      <c r="R79" s="356"/>
      <c r="S79" s="356"/>
      <c r="T79" s="356"/>
      <c r="U79" s="356"/>
      <c r="V79" s="63">
        <v>0</v>
      </c>
      <c r="W79" s="63">
        <v>0</v>
      </c>
      <c r="X79" s="69">
        <f>X80</f>
        <v>499278</v>
      </c>
      <c r="Y79" s="69">
        <f t="shared" si="8"/>
        <v>1000</v>
      </c>
      <c r="Z79" s="69">
        <f t="shared" si="8"/>
        <v>1000</v>
      </c>
    </row>
    <row r="80" spans="1:26" ht="32.25" customHeight="1">
      <c r="A80" s="77"/>
      <c r="B80" s="73"/>
      <c r="C80" s="74"/>
      <c r="D80" s="372" t="s">
        <v>166</v>
      </c>
      <c r="E80" s="372"/>
      <c r="F80" s="372"/>
      <c r="G80" s="372"/>
      <c r="H80" s="372"/>
      <c r="I80" s="372"/>
      <c r="J80" s="55">
        <v>121</v>
      </c>
      <c r="K80" s="56">
        <v>503</v>
      </c>
      <c r="L80" s="66">
        <v>5</v>
      </c>
      <c r="M80" s="66">
        <v>3</v>
      </c>
      <c r="N80" s="72">
        <v>5250000000</v>
      </c>
      <c r="O80" s="68">
        <v>0</v>
      </c>
      <c r="P80" s="60"/>
      <c r="Q80" s="61">
        <v>0</v>
      </c>
      <c r="R80" s="356"/>
      <c r="S80" s="356"/>
      <c r="T80" s="356"/>
      <c r="U80" s="356"/>
      <c r="V80" s="63">
        <v>0</v>
      </c>
      <c r="W80" s="63">
        <v>0</v>
      </c>
      <c r="X80" s="69">
        <f>X81+X85</f>
        <v>499278</v>
      </c>
      <c r="Y80" s="69">
        <f>Y81+Y85</f>
        <v>1000</v>
      </c>
      <c r="Z80" s="69">
        <f>Z81+Z85</f>
        <v>1000</v>
      </c>
    </row>
    <row r="81" spans="1:26" ht="32.25" customHeight="1">
      <c r="A81" s="77"/>
      <c r="B81" s="73"/>
      <c r="C81" s="74"/>
      <c r="D81" s="75"/>
      <c r="E81" s="372" t="s">
        <v>144</v>
      </c>
      <c r="F81" s="372"/>
      <c r="G81" s="372"/>
      <c r="H81" s="372"/>
      <c r="I81" s="372"/>
      <c r="J81" s="55">
        <v>121</v>
      </c>
      <c r="K81" s="56">
        <v>503</v>
      </c>
      <c r="L81" s="66">
        <v>5</v>
      </c>
      <c r="M81" s="66">
        <v>3</v>
      </c>
      <c r="N81" s="72">
        <v>5250095310</v>
      </c>
      <c r="O81" s="68">
        <v>0</v>
      </c>
      <c r="P81" s="60"/>
      <c r="Q81" s="61">
        <v>0</v>
      </c>
      <c r="R81" s="356"/>
      <c r="S81" s="356"/>
      <c r="T81" s="356"/>
      <c r="U81" s="356"/>
      <c r="V81" s="63">
        <v>0</v>
      </c>
      <c r="W81" s="63">
        <v>0</v>
      </c>
      <c r="X81" s="69">
        <f>X82</f>
        <v>52157</v>
      </c>
      <c r="Y81" s="69">
        <f>Y82</f>
        <v>1000</v>
      </c>
      <c r="Z81" s="69">
        <f>Z82</f>
        <v>1000</v>
      </c>
    </row>
    <row r="82" spans="1:26" ht="33.75" customHeight="1">
      <c r="A82" s="77"/>
      <c r="B82" s="73"/>
      <c r="C82" s="74"/>
      <c r="D82" s="75"/>
      <c r="E82" s="75"/>
      <c r="F82" s="372" t="s">
        <v>124</v>
      </c>
      <c r="G82" s="372"/>
      <c r="H82" s="372"/>
      <c r="I82" s="372"/>
      <c r="J82" s="55">
        <v>121</v>
      </c>
      <c r="K82" s="56">
        <v>503</v>
      </c>
      <c r="L82" s="66">
        <v>5</v>
      </c>
      <c r="M82" s="66">
        <v>3</v>
      </c>
      <c r="N82" s="72">
        <v>5250095310</v>
      </c>
      <c r="O82" s="68">
        <v>240</v>
      </c>
      <c r="P82" s="60"/>
      <c r="Q82" s="61">
        <v>10000</v>
      </c>
      <c r="R82" s="356"/>
      <c r="S82" s="356"/>
      <c r="T82" s="356"/>
      <c r="U82" s="356"/>
      <c r="V82" s="63">
        <v>0</v>
      </c>
      <c r="W82" s="63">
        <v>0</v>
      </c>
      <c r="X82" s="69">
        <f>X83+X84</f>
        <v>52157</v>
      </c>
      <c r="Y82" s="69">
        <f>Y83+Y84</f>
        <v>1000</v>
      </c>
      <c r="Z82" s="69">
        <f>Z83+Z84</f>
        <v>1000</v>
      </c>
    </row>
    <row r="83" spans="1:26" ht="21.75" customHeight="1">
      <c r="A83" s="77"/>
      <c r="B83" s="73"/>
      <c r="C83" s="74"/>
      <c r="D83" s="75"/>
      <c r="E83" s="75"/>
      <c r="F83" s="372" t="s">
        <v>248</v>
      </c>
      <c r="G83" s="372"/>
      <c r="H83" s="372"/>
      <c r="I83" s="372"/>
      <c r="J83" s="55">
        <v>121</v>
      </c>
      <c r="K83" s="56">
        <v>503</v>
      </c>
      <c r="L83" s="66">
        <v>5</v>
      </c>
      <c r="M83" s="66">
        <v>3</v>
      </c>
      <c r="N83" s="72">
        <v>5250095310</v>
      </c>
      <c r="O83" s="68">
        <v>243</v>
      </c>
      <c r="P83" s="60"/>
      <c r="Q83" s="61">
        <v>10000</v>
      </c>
      <c r="R83" s="356"/>
      <c r="S83" s="356"/>
      <c r="T83" s="356"/>
      <c r="U83" s="356"/>
      <c r="V83" s="63">
        <v>0</v>
      </c>
      <c r="W83" s="63">
        <v>0</v>
      </c>
      <c r="X83" s="69">
        <v>52157</v>
      </c>
      <c r="Y83" s="69">
        <v>0</v>
      </c>
      <c r="Z83" s="69">
        <v>0</v>
      </c>
    </row>
    <row r="84" spans="1:26" ht="21.75" customHeight="1">
      <c r="A84" s="77"/>
      <c r="B84" s="73"/>
      <c r="C84" s="74"/>
      <c r="D84" s="75"/>
      <c r="E84" s="75"/>
      <c r="F84" s="75"/>
      <c r="G84" s="75"/>
      <c r="H84" s="75"/>
      <c r="I84" s="75" t="s">
        <v>125</v>
      </c>
      <c r="J84" s="55">
        <v>121</v>
      </c>
      <c r="K84" s="56"/>
      <c r="L84" s="66">
        <v>5</v>
      </c>
      <c r="M84" s="66">
        <v>3</v>
      </c>
      <c r="N84" s="72">
        <v>5250095310</v>
      </c>
      <c r="O84" s="68">
        <v>244</v>
      </c>
      <c r="P84" s="60"/>
      <c r="Q84" s="61"/>
      <c r="R84" s="63"/>
      <c r="S84" s="63"/>
      <c r="T84" s="63"/>
      <c r="U84" s="63"/>
      <c r="V84" s="63"/>
      <c r="W84" s="63"/>
      <c r="X84" s="69">
        <v>0</v>
      </c>
      <c r="Y84" s="69">
        <v>1000</v>
      </c>
      <c r="Z84" s="69">
        <v>1000</v>
      </c>
    </row>
    <row r="85" spans="1:26" ht="34.5" customHeight="1">
      <c r="A85" s="77"/>
      <c r="B85" s="73"/>
      <c r="C85" s="74"/>
      <c r="D85" s="75"/>
      <c r="E85" s="75"/>
      <c r="F85" s="75"/>
      <c r="G85" s="75"/>
      <c r="H85" s="75"/>
      <c r="I85" s="75" t="s">
        <v>239</v>
      </c>
      <c r="J85" s="55">
        <v>121</v>
      </c>
      <c r="K85" s="56"/>
      <c r="L85" s="66">
        <v>5</v>
      </c>
      <c r="M85" s="66">
        <v>3</v>
      </c>
      <c r="N85" s="72" t="s">
        <v>240</v>
      </c>
      <c r="O85" s="68">
        <v>0</v>
      </c>
      <c r="P85" s="60"/>
      <c r="Q85" s="61"/>
      <c r="R85" s="63"/>
      <c r="S85" s="63"/>
      <c r="T85" s="63"/>
      <c r="U85" s="63"/>
      <c r="V85" s="63"/>
      <c r="W85" s="63"/>
      <c r="X85" s="69">
        <f t="shared" ref="X85:Z86" si="9">X86</f>
        <v>447121</v>
      </c>
      <c r="Y85" s="69">
        <f t="shared" si="9"/>
        <v>0</v>
      </c>
      <c r="Z85" s="69">
        <f t="shared" si="9"/>
        <v>0</v>
      </c>
    </row>
    <row r="86" spans="1:26" ht="33.75" customHeight="1">
      <c r="A86" s="77"/>
      <c r="B86" s="73"/>
      <c r="C86" s="74"/>
      <c r="D86" s="75"/>
      <c r="E86" s="75"/>
      <c r="F86" s="75"/>
      <c r="G86" s="75"/>
      <c r="H86" s="75"/>
      <c r="I86" s="75" t="s">
        <v>124</v>
      </c>
      <c r="J86" s="55">
        <v>121</v>
      </c>
      <c r="K86" s="56"/>
      <c r="L86" s="66">
        <v>5</v>
      </c>
      <c r="M86" s="66">
        <v>3</v>
      </c>
      <c r="N86" s="72" t="s">
        <v>240</v>
      </c>
      <c r="O86" s="68">
        <v>240</v>
      </c>
      <c r="P86" s="60"/>
      <c r="Q86" s="61"/>
      <c r="R86" s="63"/>
      <c r="S86" s="63"/>
      <c r="T86" s="63"/>
      <c r="U86" s="63"/>
      <c r="V86" s="63"/>
      <c r="W86" s="63"/>
      <c r="X86" s="69">
        <f t="shared" si="9"/>
        <v>447121</v>
      </c>
      <c r="Y86" s="69">
        <f t="shared" si="9"/>
        <v>0</v>
      </c>
      <c r="Z86" s="69">
        <f t="shared" si="9"/>
        <v>0</v>
      </c>
    </row>
    <row r="87" spans="1:26" ht="30" customHeight="1">
      <c r="A87" s="77"/>
      <c r="B87" s="73"/>
      <c r="C87" s="74"/>
      <c r="D87" s="75"/>
      <c r="E87" s="75"/>
      <c r="F87" s="75"/>
      <c r="G87" s="75"/>
      <c r="H87" s="75"/>
      <c r="I87" s="75" t="s">
        <v>248</v>
      </c>
      <c r="J87" s="55">
        <v>121</v>
      </c>
      <c r="K87" s="56"/>
      <c r="L87" s="66">
        <v>5</v>
      </c>
      <c r="M87" s="66">
        <v>3</v>
      </c>
      <c r="N87" s="72" t="s">
        <v>240</v>
      </c>
      <c r="O87" s="68">
        <v>243</v>
      </c>
      <c r="P87" s="60"/>
      <c r="Q87" s="61"/>
      <c r="R87" s="63"/>
      <c r="S87" s="63"/>
      <c r="T87" s="63"/>
      <c r="U87" s="63"/>
      <c r="V87" s="63"/>
      <c r="W87" s="63"/>
      <c r="X87" s="69">
        <v>447121</v>
      </c>
      <c r="Y87" s="69">
        <v>0</v>
      </c>
      <c r="Z87" s="69">
        <v>0</v>
      </c>
    </row>
    <row r="88" spans="1:26">
      <c r="A88" s="374" t="s">
        <v>145</v>
      </c>
      <c r="B88" s="374"/>
      <c r="C88" s="374"/>
      <c r="D88" s="374"/>
      <c r="E88" s="374"/>
      <c r="F88" s="374"/>
      <c r="G88" s="374"/>
      <c r="H88" s="374"/>
      <c r="I88" s="374"/>
      <c r="J88" s="55">
        <v>121</v>
      </c>
      <c r="K88" s="56">
        <v>800</v>
      </c>
      <c r="L88" s="57">
        <v>8</v>
      </c>
      <c r="M88" s="57">
        <v>0</v>
      </c>
      <c r="N88" s="58" t="s">
        <v>115</v>
      </c>
      <c r="O88" s="59">
        <v>0</v>
      </c>
      <c r="P88" s="60"/>
      <c r="Q88" s="61">
        <v>0</v>
      </c>
      <c r="R88" s="365"/>
      <c r="S88" s="365"/>
      <c r="T88" s="365"/>
      <c r="U88" s="365"/>
      <c r="V88" s="63">
        <v>0</v>
      </c>
      <c r="W88" s="63">
        <v>0</v>
      </c>
      <c r="X88" s="64">
        <f t="shared" ref="X88:Z89" si="10">X89</f>
        <v>1650770</v>
      </c>
      <c r="Y88" s="64">
        <f t="shared" si="10"/>
        <v>1640770</v>
      </c>
      <c r="Z88" s="64">
        <f>Z89</f>
        <v>1640770</v>
      </c>
    </row>
    <row r="89" spans="1:26">
      <c r="A89" s="77"/>
      <c r="B89" s="73"/>
      <c r="C89" s="375" t="s">
        <v>146</v>
      </c>
      <c r="D89" s="375"/>
      <c r="E89" s="375"/>
      <c r="F89" s="375"/>
      <c r="G89" s="375"/>
      <c r="H89" s="375"/>
      <c r="I89" s="375"/>
      <c r="J89" s="55">
        <v>121</v>
      </c>
      <c r="K89" s="56">
        <v>801</v>
      </c>
      <c r="L89" s="57">
        <v>8</v>
      </c>
      <c r="M89" s="57">
        <v>1</v>
      </c>
      <c r="N89" s="58" t="s">
        <v>115</v>
      </c>
      <c r="O89" s="59">
        <v>0</v>
      </c>
      <c r="P89" s="60"/>
      <c r="Q89" s="61">
        <v>0</v>
      </c>
      <c r="R89" s="365"/>
      <c r="S89" s="365"/>
      <c r="T89" s="365"/>
      <c r="U89" s="365"/>
      <c r="V89" s="63">
        <v>0</v>
      </c>
      <c r="W89" s="63">
        <v>0</v>
      </c>
      <c r="X89" s="64">
        <f>X90</f>
        <v>1650770</v>
      </c>
      <c r="Y89" s="64">
        <f t="shared" si="10"/>
        <v>1640770</v>
      </c>
      <c r="Z89" s="64">
        <f t="shared" si="10"/>
        <v>1640770</v>
      </c>
    </row>
    <row r="90" spans="1:26" ht="48.75" customHeight="1">
      <c r="A90" s="364" t="s">
        <v>224</v>
      </c>
      <c r="B90" s="364"/>
      <c r="C90" s="364"/>
      <c r="D90" s="364"/>
      <c r="E90" s="364"/>
      <c r="F90" s="364"/>
      <c r="G90" s="364"/>
      <c r="H90" s="364"/>
      <c r="I90" s="364"/>
      <c r="J90" s="55">
        <v>121</v>
      </c>
      <c r="K90" s="56">
        <v>0</v>
      </c>
      <c r="L90" s="66">
        <v>8</v>
      </c>
      <c r="M90" s="66">
        <v>1</v>
      </c>
      <c r="N90" s="67" t="s">
        <v>168</v>
      </c>
      <c r="O90" s="68">
        <v>0</v>
      </c>
      <c r="P90" s="60"/>
      <c r="Q90" s="61">
        <v>0</v>
      </c>
      <c r="R90" s="356"/>
      <c r="S90" s="356"/>
      <c r="T90" s="356"/>
      <c r="U90" s="356"/>
      <c r="V90" s="63">
        <v>0</v>
      </c>
      <c r="W90" s="63">
        <v>0</v>
      </c>
      <c r="X90" s="95">
        <f>X91</f>
        <v>1650770</v>
      </c>
      <c r="Y90" s="69">
        <f>Y91</f>
        <v>1640770</v>
      </c>
      <c r="Z90" s="69">
        <f>Z91</f>
        <v>1640770</v>
      </c>
    </row>
    <row r="91" spans="1:26" ht="33.75" customHeight="1">
      <c r="A91" s="77"/>
      <c r="B91" s="73"/>
      <c r="C91" s="74"/>
      <c r="D91" s="373" t="s">
        <v>167</v>
      </c>
      <c r="E91" s="373"/>
      <c r="F91" s="373"/>
      <c r="G91" s="373"/>
      <c r="H91" s="373"/>
      <c r="I91" s="373"/>
      <c r="J91" s="55">
        <v>121</v>
      </c>
      <c r="K91" s="56">
        <v>801</v>
      </c>
      <c r="L91" s="66">
        <v>8</v>
      </c>
      <c r="M91" s="66">
        <v>1</v>
      </c>
      <c r="N91" s="72">
        <v>5260000000</v>
      </c>
      <c r="O91" s="68">
        <v>0</v>
      </c>
      <c r="P91" s="60"/>
      <c r="Q91" s="61">
        <v>0</v>
      </c>
      <c r="R91" s="356"/>
      <c r="S91" s="356"/>
      <c r="T91" s="356"/>
      <c r="U91" s="356"/>
      <c r="V91" s="63">
        <v>0</v>
      </c>
      <c r="W91" s="63">
        <v>0</v>
      </c>
      <c r="X91" s="95">
        <f>X94+X92</f>
        <v>1650770</v>
      </c>
      <c r="Y91" s="69">
        <f>Y94+Y92</f>
        <v>1640770</v>
      </c>
      <c r="Z91" s="69">
        <f>Z94+Z92</f>
        <v>1640770</v>
      </c>
    </row>
    <row r="92" spans="1:26" ht="46.5" customHeight="1">
      <c r="A92" s="77"/>
      <c r="B92" s="73"/>
      <c r="C92" s="74"/>
      <c r="D92" s="75"/>
      <c r="E92" s="75"/>
      <c r="F92" s="372" t="s">
        <v>148</v>
      </c>
      <c r="G92" s="372"/>
      <c r="H92" s="372"/>
      <c r="I92" s="372"/>
      <c r="J92" s="55">
        <v>121</v>
      </c>
      <c r="K92" s="56">
        <v>502</v>
      </c>
      <c r="L92" s="66">
        <v>8</v>
      </c>
      <c r="M92" s="66">
        <v>1</v>
      </c>
      <c r="N92" s="72">
        <v>5260075080</v>
      </c>
      <c r="O92" s="68">
        <v>0</v>
      </c>
      <c r="P92" s="60"/>
      <c r="Q92" s="61">
        <v>10000</v>
      </c>
      <c r="R92" s="356"/>
      <c r="S92" s="356"/>
      <c r="T92" s="356"/>
      <c r="U92" s="356"/>
      <c r="V92" s="63">
        <v>0</v>
      </c>
      <c r="W92" s="63">
        <v>0</v>
      </c>
      <c r="X92" s="221">
        <f>X93+X98</f>
        <v>1630770</v>
      </c>
      <c r="Y92" s="221">
        <f>Y93+Y98</f>
        <v>1630770</v>
      </c>
      <c r="Z92" s="221">
        <f>Z93+Z98</f>
        <v>1630770</v>
      </c>
    </row>
    <row r="93" spans="1:26" ht="18" customHeight="1">
      <c r="A93" s="77"/>
      <c r="B93" s="73"/>
      <c r="C93" s="74"/>
      <c r="D93" s="75"/>
      <c r="E93" s="75"/>
      <c r="F93" s="372" t="s">
        <v>126</v>
      </c>
      <c r="G93" s="372"/>
      <c r="H93" s="372"/>
      <c r="I93" s="372"/>
      <c r="J93" s="55">
        <v>121</v>
      </c>
      <c r="K93" s="56">
        <v>502</v>
      </c>
      <c r="L93" s="66">
        <v>8</v>
      </c>
      <c r="M93" s="66">
        <v>1</v>
      </c>
      <c r="N93" s="72">
        <v>5260075080</v>
      </c>
      <c r="O93" s="68">
        <v>540</v>
      </c>
      <c r="P93" s="60"/>
      <c r="Q93" s="61">
        <v>10000</v>
      </c>
      <c r="R93" s="356"/>
      <c r="S93" s="356"/>
      <c r="T93" s="356"/>
      <c r="U93" s="356"/>
      <c r="V93" s="63">
        <v>0</v>
      </c>
      <c r="W93" s="63">
        <v>0</v>
      </c>
      <c r="X93" s="222">
        <v>1360520</v>
      </c>
      <c r="Y93" s="222">
        <v>1630770</v>
      </c>
      <c r="Z93" s="222">
        <v>1630770</v>
      </c>
    </row>
    <row r="94" spans="1:26" ht="36.75" customHeight="1">
      <c r="A94" s="77"/>
      <c r="B94" s="73"/>
      <c r="C94" s="74"/>
      <c r="D94" s="76"/>
      <c r="E94" s="76"/>
      <c r="F94" s="76"/>
      <c r="G94" s="76"/>
      <c r="H94" s="76"/>
      <c r="I94" s="76" t="s">
        <v>147</v>
      </c>
      <c r="J94" s="55">
        <v>121</v>
      </c>
      <c r="K94" s="56"/>
      <c r="L94" s="66">
        <v>8</v>
      </c>
      <c r="M94" s="66">
        <v>1</v>
      </c>
      <c r="N94" s="72">
        <v>5260095220</v>
      </c>
      <c r="O94" s="68">
        <v>0</v>
      </c>
      <c r="P94" s="60"/>
      <c r="Q94" s="61"/>
      <c r="R94" s="63"/>
      <c r="S94" s="63"/>
      <c r="T94" s="63"/>
      <c r="U94" s="63"/>
      <c r="V94" s="63"/>
      <c r="W94" s="63"/>
      <c r="X94" s="222">
        <f>X95</f>
        <v>20000</v>
      </c>
      <c r="Y94" s="222">
        <f>Y95</f>
        <v>10000</v>
      </c>
      <c r="Z94" s="222">
        <f>Z95</f>
        <v>10000</v>
      </c>
    </row>
    <row r="95" spans="1:26" ht="29.25" customHeight="1">
      <c r="A95" s="77"/>
      <c r="B95" s="73"/>
      <c r="C95" s="74"/>
      <c r="D95" s="76"/>
      <c r="E95" s="76"/>
      <c r="F95" s="357" t="s">
        <v>124</v>
      </c>
      <c r="G95" s="358"/>
      <c r="H95" s="358"/>
      <c r="I95" s="359"/>
      <c r="J95" s="55">
        <v>121</v>
      </c>
      <c r="K95" s="56">
        <v>801</v>
      </c>
      <c r="L95" s="66">
        <v>8</v>
      </c>
      <c r="M95" s="66">
        <v>1</v>
      </c>
      <c r="N95" s="72">
        <v>5260095220</v>
      </c>
      <c r="O95" s="68">
        <v>240</v>
      </c>
      <c r="P95" s="60"/>
      <c r="Q95" s="61">
        <v>10000</v>
      </c>
      <c r="R95" s="369"/>
      <c r="S95" s="370"/>
      <c r="T95" s="370"/>
      <c r="U95" s="371"/>
      <c r="V95" s="63">
        <v>0</v>
      </c>
      <c r="W95" s="63">
        <v>0</v>
      </c>
      <c r="X95" s="222">
        <f>X97+X96</f>
        <v>20000</v>
      </c>
      <c r="Y95" s="222">
        <f>Y97+Y96</f>
        <v>10000</v>
      </c>
      <c r="Z95" s="222">
        <f>Z97+Z96</f>
        <v>10000</v>
      </c>
    </row>
    <row r="96" spans="1:26" ht="17.25" customHeight="1">
      <c r="A96" s="77"/>
      <c r="B96" s="73"/>
      <c r="C96" s="74"/>
      <c r="D96" s="76"/>
      <c r="E96" s="76"/>
      <c r="F96" s="357" t="s">
        <v>125</v>
      </c>
      <c r="G96" s="358"/>
      <c r="H96" s="358"/>
      <c r="I96" s="359"/>
      <c r="J96" s="55">
        <v>121</v>
      </c>
      <c r="K96" s="56">
        <v>801</v>
      </c>
      <c r="L96" s="66">
        <v>8</v>
      </c>
      <c r="M96" s="66">
        <v>1</v>
      </c>
      <c r="N96" s="72">
        <v>5260095220</v>
      </c>
      <c r="O96" s="68">
        <v>244</v>
      </c>
      <c r="P96" s="60"/>
      <c r="Q96" s="61">
        <v>10000</v>
      </c>
      <c r="R96" s="369"/>
      <c r="S96" s="370"/>
      <c r="T96" s="370"/>
      <c r="U96" s="371"/>
      <c r="V96" s="63">
        <v>0</v>
      </c>
      <c r="W96" s="63">
        <v>0</v>
      </c>
      <c r="X96" s="222">
        <v>15000</v>
      </c>
      <c r="Y96" s="221">
        <v>5000</v>
      </c>
      <c r="Z96" s="221">
        <v>5000</v>
      </c>
    </row>
    <row r="97" spans="1:26" ht="16.5" customHeight="1">
      <c r="A97" s="77"/>
      <c r="B97" s="73"/>
      <c r="C97" s="74"/>
      <c r="D97" s="76"/>
      <c r="E97" s="76"/>
      <c r="F97" s="357" t="s">
        <v>141</v>
      </c>
      <c r="G97" s="358"/>
      <c r="H97" s="358"/>
      <c r="I97" s="359"/>
      <c r="J97" s="55">
        <v>121</v>
      </c>
      <c r="K97" s="56">
        <v>801</v>
      </c>
      <c r="L97" s="66">
        <v>8</v>
      </c>
      <c r="M97" s="66">
        <v>1</v>
      </c>
      <c r="N97" s="72">
        <v>5260095220</v>
      </c>
      <c r="O97" s="68">
        <v>247</v>
      </c>
      <c r="P97" s="60"/>
      <c r="Q97" s="61">
        <v>10000</v>
      </c>
      <c r="R97" s="369"/>
      <c r="S97" s="370"/>
      <c r="T97" s="370"/>
      <c r="U97" s="371"/>
      <c r="V97" s="63">
        <v>0</v>
      </c>
      <c r="W97" s="63">
        <v>0</v>
      </c>
      <c r="X97" s="95">
        <v>5000</v>
      </c>
      <c r="Y97" s="69">
        <v>5000</v>
      </c>
      <c r="Z97" s="69">
        <v>5000</v>
      </c>
    </row>
    <row r="98" spans="1:26" ht="18" customHeight="1">
      <c r="A98" s="77"/>
      <c r="B98" s="73"/>
      <c r="C98" s="74"/>
      <c r="D98" s="76"/>
      <c r="E98" s="76"/>
      <c r="F98" s="252"/>
      <c r="G98" s="307"/>
      <c r="H98" s="307"/>
      <c r="I98" s="308" t="s">
        <v>231</v>
      </c>
      <c r="J98" s="55">
        <v>121</v>
      </c>
      <c r="K98" s="56"/>
      <c r="L98" s="66">
        <v>8</v>
      </c>
      <c r="M98" s="66">
        <v>1</v>
      </c>
      <c r="N98" s="72">
        <v>5260097030</v>
      </c>
      <c r="O98" s="68">
        <v>0</v>
      </c>
      <c r="P98" s="60"/>
      <c r="Q98" s="61"/>
      <c r="R98" s="309"/>
      <c r="S98" s="310"/>
      <c r="T98" s="310"/>
      <c r="U98" s="311"/>
      <c r="V98" s="63"/>
      <c r="W98" s="63"/>
      <c r="X98" s="95">
        <f t="shared" ref="X98:Z99" si="11">X99</f>
        <v>270250</v>
      </c>
      <c r="Y98" s="95">
        <f t="shared" si="11"/>
        <v>0</v>
      </c>
      <c r="Z98" s="95">
        <f t="shared" si="11"/>
        <v>0</v>
      </c>
    </row>
    <row r="99" spans="1:26" ht="18" customHeight="1">
      <c r="A99" s="77"/>
      <c r="B99" s="73"/>
      <c r="C99" s="74"/>
      <c r="D99" s="76"/>
      <c r="E99" s="76"/>
      <c r="F99" s="252"/>
      <c r="G99" s="307"/>
      <c r="H99" s="307"/>
      <c r="I99" s="308" t="s">
        <v>251</v>
      </c>
      <c r="J99" s="55">
        <v>121</v>
      </c>
      <c r="K99" s="56"/>
      <c r="L99" s="66">
        <v>8</v>
      </c>
      <c r="M99" s="66">
        <v>1</v>
      </c>
      <c r="N99" s="72">
        <v>5260097030</v>
      </c>
      <c r="O99" s="68">
        <v>500</v>
      </c>
      <c r="P99" s="60"/>
      <c r="Q99" s="61"/>
      <c r="R99" s="309"/>
      <c r="S99" s="310"/>
      <c r="T99" s="310"/>
      <c r="U99" s="311"/>
      <c r="V99" s="63"/>
      <c r="W99" s="63"/>
      <c r="X99" s="95">
        <f t="shared" si="11"/>
        <v>270250</v>
      </c>
      <c r="Y99" s="95">
        <f t="shared" si="11"/>
        <v>0</v>
      </c>
      <c r="Z99" s="95">
        <f t="shared" si="11"/>
        <v>0</v>
      </c>
    </row>
    <row r="100" spans="1:26" ht="16.5" customHeight="1">
      <c r="A100" s="77"/>
      <c r="B100" s="73"/>
      <c r="C100" s="74"/>
      <c r="D100" s="76"/>
      <c r="E100" s="76"/>
      <c r="F100" s="252"/>
      <c r="G100" s="307"/>
      <c r="H100" s="307"/>
      <c r="I100" s="308" t="s">
        <v>126</v>
      </c>
      <c r="J100" s="55">
        <v>121</v>
      </c>
      <c r="K100" s="56"/>
      <c r="L100" s="66">
        <v>8</v>
      </c>
      <c r="M100" s="66">
        <v>1</v>
      </c>
      <c r="N100" s="72">
        <v>5260097030</v>
      </c>
      <c r="O100" s="68">
        <v>540</v>
      </c>
      <c r="P100" s="60"/>
      <c r="Q100" s="61"/>
      <c r="R100" s="309"/>
      <c r="S100" s="310"/>
      <c r="T100" s="310"/>
      <c r="U100" s="311"/>
      <c r="V100" s="63"/>
      <c r="W100" s="63"/>
      <c r="X100" s="95">
        <v>270250</v>
      </c>
      <c r="Y100" s="69">
        <v>0</v>
      </c>
      <c r="Z100" s="69">
        <v>0</v>
      </c>
    </row>
    <row r="101" spans="1:26" ht="16.5" customHeight="1">
      <c r="A101" s="77"/>
      <c r="B101" s="73"/>
      <c r="C101" s="74"/>
      <c r="D101" s="76"/>
      <c r="E101" s="76"/>
      <c r="F101" s="252"/>
      <c r="G101" s="327" t="s">
        <v>173</v>
      </c>
      <c r="H101" s="327"/>
      <c r="I101" s="328"/>
      <c r="J101" s="55">
        <v>121</v>
      </c>
      <c r="K101" s="56">
        <v>500</v>
      </c>
      <c r="L101" s="57">
        <v>10</v>
      </c>
      <c r="M101" s="57">
        <v>0</v>
      </c>
      <c r="N101" s="58" t="s">
        <v>115</v>
      </c>
      <c r="O101" s="59">
        <v>0</v>
      </c>
      <c r="P101" s="60"/>
      <c r="Q101" s="61">
        <v>0</v>
      </c>
      <c r="R101" s="365"/>
      <c r="S101" s="365"/>
      <c r="T101" s="365"/>
      <c r="U101" s="365"/>
      <c r="V101" s="63">
        <v>0</v>
      </c>
      <c r="W101" s="63">
        <v>0</v>
      </c>
      <c r="X101" s="64">
        <f t="shared" ref="X101:Z103" si="12">X102</f>
        <v>0</v>
      </c>
      <c r="Y101" s="64">
        <f t="shared" si="12"/>
        <v>1000</v>
      </c>
      <c r="Z101" s="64">
        <f t="shared" si="12"/>
        <v>1000</v>
      </c>
    </row>
    <row r="102" spans="1:26" ht="16.5" customHeight="1">
      <c r="A102" s="77"/>
      <c r="B102" s="73"/>
      <c r="C102" s="74"/>
      <c r="D102" s="76"/>
      <c r="E102" s="76"/>
      <c r="F102" s="252"/>
      <c r="G102" s="327" t="s">
        <v>177</v>
      </c>
      <c r="H102" s="327"/>
      <c r="I102" s="328"/>
      <c r="J102" s="55">
        <v>121</v>
      </c>
      <c r="K102" s="56">
        <v>503</v>
      </c>
      <c r="L102" s="57">
        <v>10</v>
      </c>
      <c r="M102" s="57">
        <v>1</v>
      </c>
      <c r="N102" s="58" t="s">
        <v>115</v>
      </c>
      <c r="O102" s="59">
        <v>0</v>
      </c>
      <c r="P102" s="60"/>
      <c r="Q102" s="61">
        <v>0</v>
      </c>
      <c r="R102" s="365"/>
      <c r="S102" s="365"/>
      <c r="T102" s="365"/>
      <c r="U102" s="365"/>
      <c r="V102" s="63">
        <v>0</v>
      </c>
      <c r="W102" s="63">
        <v>0</v>
      </c>
      <c r="X102" s="64">
        <f t="shared" si="12"/>
        <v>0</v>
      </c>
      <c r="Y102" s="64">
        <f t="shared" si="12"/>
        <v>1000</v>
      </c>
      <c r="Z102" s="64">
        <f t="shared" si="12"/>
        <v>1000</v>
      </c>
    </row>
    <row r="103" spans="1:26" ht="50.25" customHeight="1">
      <c r="A103" s="77"/>
      <c r="B103" s="73"/>
      <c r="C103" s="74"/>
      <c r="D103" s="76"/>
      <c r="E103" s="76"/>
      <c r="F103" s="252"/>
      <c r="G103" s="327" t="s">
        <v>224</v>
      </c>
      <c r="H103" s="327"/>
      <c r="I103" s="328"/>
      <c r="J103" s="55">
        <v>121</v>
      </c>
      <c r="K103" s="56">
        <v>0</v>
      </c>
      <c r="L103" s="66">
        <v>10</v>
      </c>
      <c r="M103" s="66">
        <v>1</v>
      </c>
      <c r="N103" s="67" t="s">
        <v>168</v>
      </c>
      <c r="O103" s="68">
        <v>0</v>
      </c>
      <c r="P103" s="60"/>
      <c r="Q103" s="61">
        <v>0</v>
      </c>
      <c r="R103" s="356"/>
      <c r="S103" s="356"/>
      <c r="T103" s="356"/>
      <c r="U103" s="356"/>
      <c r="V103" s="63">
        <v>0</v>
      </c>
      <c r="W103" s="63">
        <v>0</v>
      </c>
      <c r="X103" s="69">
        <f>X104</f>
        <v>0</v>
      </c>
      <c r="Y103" s="69">
        <f t="shared" si="12"/>
        <v>1000</v>
      </c>
      <c r="Z103" s="69">
        <f t="shared" si="12"/>
        <v>1000</v>
      </c>
    </row>
    <row r="104" spans="1:26" ht="16.5" customHeight="1">
      <c r="A104" s="77"/>
      <c r="B104" s="73"/>
      <c r="C104" s="74"/>
      <c r="D104" s="76"/>
      <c r="E104" s="76"/>
      <c r="F104" s="252"/>
      <c r="G104" s="327" t="s">
        <v>227</v>
      </c>
      <c r="H104" s="327"/>
      <c r="I104" s="328"/>
      <c r="J104" s="55">
        <v>121</v>
      </c>
      <c r="K104" s="56">
        <v>503</v>
      </c>
      <c r="L104" s="66">
        <v>10</v>
      </c>
      <c r="M104" s="66">
        <v>1</v>
      </c>
      <c r="N104" s="72">
        <v>5210000000</v>
      </c>
      <c r="O104" s="68">
        <v>0</v>
      </c>
      <c r="P104" s="60"/>
      <c r="Q104" s="61">
        <v>0</v>
      </c>
      <c r="R104" s="356"/>
      <c r="S104" s="356"/>
      <c r="T104" s="356"/>
      <c r="U104" s="356"/>
      <c r="V104" s="63">
        <v>0</v>
      </c>
      <c r="W104" s="63">
        <v>0</v>
      </c>
      <c r="X104" s="69">
        <f t="shared" ref="X104:Z106" si="13">X105</f>
        <v>0</v>
      </c>
      <c r="Y104" s="69">
        <f t="shared" si="13"/>
        <v>1000</v>
      </c>
      <c r="Z104" s="69">
        <f t="shared" si="13"/>
        <v>1000</v>
      </c>
    </row>
    <row r="105" spans="1:26" ht="16.5" customHeight="1">
      <c r="A105" s="77"/>
      <c r="B105" s="73"/>
      <c r="C105" s="74"/>
      <c r="D105" s="76"/>
      <c r="E105" s="76"/>
      <c r="F105" s="252"/>
      <c r="G105" s="327" t="s">
        <v>172</v>
      </c>
      <c r="H105" s="327"/>
      <c r="I105" s="328"/>
      <c r="J105" s="55">
        <v>121</v>
      </c>
      <c r="K105" s="56">
        <v>503</v>
      </c>
      <c r="L105" s="66">
        <v>10</v>
      </c>
      <c r="M105" s="66">
        <v>1</v>
      </c>
      <c r="N105" s="72">
        <v>5210025050</v>
      </c>
      <c r="O105" s="68">
        <v>0</v>
      </c>
      <c r="P105" s="60"/>
      <c r="Q105" s="61">
        <v>0</v>
      </c>
      <c r="R105" s="356"/>
      <c r="S105" s="356"/>
      <c r="T105" s="356"/>
      <c r="U105" s="356"/>
      <c r="V105" s="63">
        <v>0</v>
      </c>
      <c r="W105" s="63">
        <v>0</v>
      </c>
      <c r="X105" s="69">
        <f>X106</f>
        <v>0</v>
      </c>
      <c r="Y105" s="69">
        <f t="shared" si="13"/>
        <v>1000</v>
      </c>
      <c r="Z105" s="69">
        <f t="shared" si="13"/>
        <v>1000</v>
      </c>
    </row>
    <row r="106" spans="1:26" ht="16.5" customHeight="1">
      <c r="A106" s="77"/>
      <c r="B106" s="73"/>
      <c r="C106" s="74"/>
      <c r="D106" s="76"/>
      <c r="E106" s="76"/>
      <c r="F106" s="252"/>
      <c r="G106" s="327" t="s">
        <v>171</v>
      </c>
      <c r="H106" s="327"/>
      <c r="I106" s="328"/>
      <c r="J106" s="55">
        <v>121</v>
      </c>
      <c r="K106" s="56">
        <v>503</v>
      </c>
      <c r="L106" s="66">
        <v>10</v>
      </c>
      <c r="M106" s="66">
        <v>1</v>
      </c>
      <c r="N106" s="72">
        <v>5210025050</v>
      </c>
      <c r="O106" s="68">
        <v>310</v>
      </c>
      <c r="P106" s="60"/>
      <c r="Q106" s="61">
        <v>10000</v>
      </c>
      <c r="R106" s="356"/>
      <c r="S106" s="356"/>
      <c r="T106" s="356"/>
      <c r="U106" s="356"/>
      <c r="V106" s="63">
        <v>0</v>
      </c>
      <c r="W106" s="63">
        <v>0</v>
      </c>
      <c r="X106" s="69">
        <f>X107</f>
        <v>0</v>
      </c>
      <c r="Y106" s="69">
        <f t="shared" si="13"/>
        <v>1000</v>
      </c>
      <c r="Z106" s="69">
        <f t="shared" si="13"/>
        <v>1000</v>
      </c>
    </row>
    <row r="107" spans="1:26" ht="16.5" customHeight="1">
      <c r="A107" s="77"/>
      <c r="B107" s="73"/>
      <c r="C107" s="74"/>
      <c r="D107" s="76"/>
      <c r="E107" s="76"/>
      <c r="F107" s="252"/>
      <c r="G107" s="327" t="s">
        <v>176</v>
      </c>
      <c r="H107" s="327"/>
      <c r="I107" s="328"/>
      <c r="J107" s="55">
        <v>121</v>
      </c>
      <c r="K107" s="56">
        <v>503</v>
      </c>
      <c r="L107" s="66">
        <v>10</v>
      </c>
      <c r="M107" s="66">
        <v>1</v>
      </c>
      <c r="N107" s="72">
        <v>5210025050</v>
      </c>
      <c r="O107" s="68">
        <v>312</v>
      </c>
      <c r="P107" s="60"/>
      <c r="Q107" s="61">
        <v>10000</v>
      </c>
      <c r="R107" s="356"/>
      <c r="S107" s="356"/>
      <c r="T107" s="356"/>
      <c r="U107" s="356"/>
      <c r="V107" s="63">
        <v>0</v>
      </c>
      <c r="W107" s="63">
        <v>0</v>
      </c>
      <c r="X107" s="69">
        <v>0</v>
      </c>
      <c r="Y107" s="69">
        <v>1000</v>
      </c>
      <c r="Z107" s="69">
        <v>1000</v>
      </c>
    </row>
    <row r="108" spans="1:26" ht="19.5" customHeight="1">
      <c r="A108" s="78"/>
      <c r="B108" s="78"/>
      <c r="C108" s="78"/>
      <c r="D108" s="78"/>
      <c r="E108" s="78"/>
      <c r="F108" s="360" t="s">
        <v>149</v>
      </c>
      <c r="G108" s="360"/>
      <c r="H108" s="360"/>
      <c r="I108" s="360"/>
      <c r="J108" s="79"/>
      <c r="K108" s="80"/>
      <c r="L108" s="79"/>
      <c r="M108" s="79"/>
      <c r="N108" s="81"/>
      <c r="O108" s="81"/>
      <c r="P108" s="80"/>
      <c r="Q108" s="82">
        <v>10000</v>
      </c>
      <c r="R108" s="62"/>
      <c r="S108" s="62"/>
      <c r="T108" s="62"/>
      <c r="U108" s="62"/>
      <c r="V108" s="62">
        <v>0</v>
      </c>
      <c r="W108" s="62">
        <v>0</v>
      </c>
      <c r="X108" s="100">
        <f>X10</f>
        <v>4858532.5299999993</v>
      </c>
      <c r="Y108" s="83">
        <f>Y10</f>
        <v>3644300</v>
      </c>
      <c r="Z108" s="83">
        <f>Z10</f>
        <v>4033200</v>
      </c>
    </row>
    <row r="111" spans="1:26">
      <c r="M111" s="84" t="s">
        <v>152</v>
      </c>
    </row>
  </sheetData>
  <mergeCells count="131">
    <mergeCell ref="R40:U40"/>
    <mergeCell ref="A11:I11"/>
    <mergeCell ref="R11:U11"/>
    <mergeCell ref="R12:U12"/>
    <mergeCell ref="R13:U13"/>
    <mergeCell ref="R14:U14"/>
    <mergeCell ref="R16:U16"/>
    <mergeCell ref="R20:U20"/>
    <mergeCell ref="R21:U21"/>
    <mergeCell ref="R22:U22"/>
    <mergeCell ref="R23:U23"/>
    <mergeCell ref="R28:U28"/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  <mergeCell ref="C47:I47"/>
    <mergeCell ref="A48:I48"/>
    <mergeCell ref="E50:I50"/>
    <mergeCell ref="R48:U48"/>
    <mergeCell ref="R46:U46"/>
    <mergeCell ref="C21:I21"/>
    <mergeCell ref="F23:I23"/>
    <mergeCell ref="F28:I28"/>
    <mergeCell ref="F40:I40"/>
    <mergeCell ref="A46:I46"/>
    <mergeCell ref="R57:U57"/>
    <mergeCell ref="R58:U58"/>
    <mergeCell ref="A56:I56"/>
    <mergeCell ref="R49:U49"/>
    <mergeCell ref="R50:U50"/>
    <mergeCell ref="E51:I51"/>
    <mergeCell ref="R51:U51"/>
    <mergeCell ref="D49:I49"/>
    <mergeCell ref="R62:U62"/>
    <mergeCell ref="R63:U63"/>
    <mergeCell ref="F53:I53"/>
    <mergeCell ref="R47:U47"/>
    <mergeCell ref="F54:I54"/>
    <mergeCell ref="R54:U54"/>
    <mergeCell ref="F55:I55"/>
    <mergeCell ref="R55:U55"/>
    <mergeCell ref="R56:U56"/>
    <mergeCell ref="R69:U69"/>
    <mergeCell ref="D66:I66"/>
    <mergeCell ref="E67:I67"/>
    <mergeCell ref="R59:U59"/>
    <mergeCell ref="R60:U60"/>
    <mergeCell ref="R61:U61"/>
    <mergeCell ref="D59:I59"/>
    <mergeCell ref="E60:I60"/>
    <mergeCell ref="F61:I61"/>
    <mergeCell ref="F62:I62"/>
    <mergeCell ref="A79:I79"/>
    <mergeCell ref="R68:U68"/>
    <mergeCell ref="C64:I64"/>
    <mergeCell ref="R64:U64"/>
    <mergeCell ref="C63:I63"/>
    <mergeCell ref="R65:U65"/>
    <mergeCell ref="R66:U66"/>
    <mergeCell ref="R67:U67"/>
    <mergeCell ref="A65:I65"/>
    <mergeCell ref="F69:I69"/>
    <mergeCell ref="R91:U91"/>
    <mergeCell ref="A90:I90"/>
    <mergeCell ref="F70:I70"/>
    <mergeCell ref="R70:U70"/>
    <mergeCell ref="F68:I68"/>
    <mergeCell ref="R77:U77"/>
    <mergeCell ref="R78:U78"/>
    <mergeCell ref="R79:U79"/>
    <mergeCell ref="A77:I77"/>
    <mergeCell ref="C78:I78"/>
    <mergeCell ref="R80:U80"/>
    <mergeCell ref="R81:U81"/>
    <mergeCell ref="R82:U82"/>
    <mergeCell ref="D80:I80"/>
    <mergeCell ref="E81:I81"/>
    <mergeCell ref="F82:I82"/>
    <mergeCell ref="R89:U89"/>
    <mergeCell ref="A88:I88"/>
    <mergeCell ref="C89:I89"/>
    <mergeCell ref="R96:U96"/>
    <mergeCell ref="F83:I83"/>
    <mergeCell ref="R83:U83"/>
    <mergeCell ref="R88:U88"/>
    <mergeCell ref="F93:I93"/>
    <mergeCell ref="F95:I95"/>
    <mergeCell ref="R95:U95"/>
    <mergeCell ref="R29:U29"/>
    <mergeCell ref="F31:I31"/>
    <mergeCell ref="R31:U31"/>
    <mergeCell ref="R90:U90"/>
    <mergeCell ref="G105:I105"/>
    <mergeCell ref="R97:U97"/>
    <mergeCell ref="F92:I92"/>
    <mergeCell ref="R92:U92"/>
    <mergeCell ref="R103:U103"/>
    <mergeCell ref="D91:I91"/>
    <mergeCell ref="G107:I107"/>
    <mergeCell ref="R101:U101"/>
    <mergeCell ref="R102:U102"/>
    <mergeCell ref="A6:Z6"/>
    <mergeCell ref="A7:X7"/>
    <mergeCell ref="A9:I9"/>
    <mergeCell ref="A10:I10"/>
    <mergeCell ref="R10:U10"/>
    <mergeCell ref="R105:U105"/>
    <mergeCell ref="F29:I29"/>
    <mergeCell ref="F108:I108"/>
    <mergeCell ref="F52:I52"/>
    <mergeCell ref="R53:U53"/>
    <mergeCell ref="C57:I57"/>
    <mergeCell ref="A58:I58"/>
    <mergeCell ref="R93:U93"/>
    <mergeCell ref="R107:U107"/>
    <mergeCell ref="G101:I101"/>
    <mergeCell ref="F97:I97"/>
    <mergeCell ref="G106:I106"/>
    <mergeCell ref="R104:U104"/>
    <mergeCell ref="G102:I102"/>
    <mergeCell ref="G103:I103"/>
    <mergeCell ref="G104:I104"/>
    <mergeCell ref="F96:I96"/>
    <mergeCell ref="R106:U106"/>
  </mergeCells>
  <pageMargins left="0.5" right="0.37" top="0.41" bottom="0.44" header="0.31496062992125984" footer="0.31496062992125984"/>
  <pageSetup paperSize="9" scale="68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9"/>
  <sheetViews>
    <sheetView topLeftCell="G46" workbookViewId="0">
      <selection activeCell="W10" sqref="W10"/>
    </sheetView>
  </sheetViews>
  <sheetFormatPr defaultRowHeight="15"/>
  <cols>
    <col min="1" max="6" width="1" style="84" hidden="1" customWidth="1"/>
    <col min="7" max="8" width="1" style="84" customWidth="1"/>
    <col min="9" max="9" width="90" style="84" customWidth="1"/>
    <col min="10" max="10" width="16.1640625" style="96" customWidth="1"/>
    <col min="11" max="11" width="0" style="84" hidden="1" customWidth="1"/>
    <col min="12" max="12" width="4.5" style="84" bestFit="1" customWidth="1"/>
    <col min="13" max="13" width="4.83203125" style="84" bestFit="1" customWidth="1"/>
    <col min="14" max="14" width="5.83203125" style="96" bestFit="1" customWidth="1"/>
    <col min="15" max="22" width="0" style="84" hidden="1" customWidth="1"/>
    <col min="23" max="25" width="16" style="84" bestFit="1" customWidth="1"/>
    <col min="26" max="16384" width="9.33203125" style="84"/>
  </cols>
  <sheetData>
    <row r="1" spans="1:25">
      <c r="J1" s="85" t="s">
        <v>222</v>
      </c>
      <c r="N1" s="84"/>
    </row>
    <row r="2" spans="1:25">
      <c r="J2" s="85" t="s">
        <v>24</v>
      </c>
      <c r="N2" s="84"/>
    </row>
    <row r="3" spans="1:25">
      <c r="J3" s="85" t="s">
        <v>163</v>
      </c>
      <c r="N3" s="84"/>
    </row>
    <row r="4" spans="1:25">
      <c r="J4" s="86" t="s">
        <v>244</v>
      </c>
      <c r="N4" s="84"/>
    </row>
    <row r="5" spans="1:25">
      <c r="A5" s="87"/>
      <c r="B5" s="87"/>
      <c r="C5" s="87"/>
      <c r="D5" s="87"/>
      <c r="E5" s="87"/>
      <c r="F5" s="87"/>
      <c r="G5" s="87"/>
      <c r="H5" s="87"/>
      <c r="I5" s="88"/>
      <c r="J5" s="90"/>
      <c r="K5" s="89"/>
      <c r="L5" s="89"/>
      <c r="M5" s="89"/>
      <c r="N5" s="90"/>
      <c r="O5" s="89"/>
      <c r="P5" s="88"/>
      <c r="Q5" s="89"/>
      <c r="R5" s="87"/>
      <c r="S5" s="87"/>
      <c r="T5" s="87"/>
      <c r="U5" s="87"/>
      <c r="V5" s="87"/>
      <c r="W5" s="87"/>
    </row>
    <row r="6" spans="1:25" ht="57" customHeight="1">
      <c r="A6" s="400" t="s">
        <v>225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1"/>
      <c r="Y6" s="401"/>
    </row>
    <row r="7" spans="1:25" ht="18" customHeight="1">
      <c r="J7" s="84"/>
      <c r="N7" s="84"/>
      <c r="X7" s="87"/>
    </row>
    <row r="8" spans="1:25" ht="21" customHeight="1">
      <c r="A8" s="360" t="s">
        <v>101</v>
      </c>
      <c r="B8" s="360"/>
      <c r="C8" s="360"/>
      <c r="D8" s="360"/>
      <c r="E8" s="360"/>
      <c r="F8" s="360"/>
      <c r="G8" s="360"/>
      <c r="H8" s="360"/>
      <c r="I8" s="360"/>
      <c r="J8" s="91" t="s">
        <v>111</v>
      </c>
      <c r="K8" s="91" t="s">
        <v>110</v>
      </c>
      <c r="L8" s="91" t="s">
        <v>95</v>
      </c>
      <c r="M8" s="91" t="s">
        <v>96</v>
      </c>
      <c r="N8" s="91" t="s">
        <v>112</v>
      </c>
      <c r="O8" s="91" t="s">
        <v>113</v>
      </c>
      <c r="P8" s="91" t="s">
        <v>114</v>
      </c>
      <c r="Q8" s="91" t="s">
        <v>104</v>
      </c>
      <c r="R8" s="91" t="s">
        <v>105</v>
      </c>
      <c r="S8" s="91" t="s">
        <v>106</v>
      </c>
      <c r="T8" s="91" t="s">
        <v>107</v>
      </c>
      <c r="U8" s="91" t="s">
        <v>108</v>
      </c>
      <c r="V8" s="91"/>
      <c r="W8" s="91">
        <v>2022</v>
      </c>
      <c r="X8" s="92">
        <v>2023</v>
      </c>
      <c r="Y8" s="93">
        <v>2024</v>
      </c>
    </row>
    <row r="9" spans="1:25" ht="21" customHeight="1">
      <c r="A9" s="368" t="s">
        <v>161</v>
      </c>
      <c r="B9" s="368"/>
      <c r="C9" s="368"/>
      <c r="D9" s="368"/>
      <c r="E9" s="368"/>
      <c r="F9" s="368"/>
      <c r="G9" s="368"/>
      <c r="H9" s="368"/>
      <c r="I9" s="368"/>
      <c r="J9" s="58" t="s">
        <v>115</v>
      </c>
      <c r="K9" s="56">
        <v>0</v>
      </c>
      <c r="L9" s="57">
        <v>0</v>
      </c>
      <c r="M9" s="57">
        <v>0</v>
      </c>
      <c r="N9" s="59">
        <v>0</v>
      </c>
      <c r="O9" s="60"/>
      <c r="P9" s="61">
        <v>0</v>
      </c>
      <c r="Q9" s="365"/>
      <c r="R9" s="365"/>
      <c r="S9" s="365"/>
      <c r="T9" s="365"/>
      <c r="U9" s="63">
        <v>0</v>
      </c>
      <c r="V9" s="63">
        <v>0</v>
      </c>
      <c r="W9" s="94">
        <f>W10</f>
        <v>4858532.5299999993</v>
      </c>
      <c r="X9" s="94">
        <f>X10</f>
        <v>3644300</v>
      </c>
      <c r="Y9" s="94">
        <f>Y10</f>
        <v>4033200</v>
      </c>
    </row>
    <row r="10" spans="1:25" ht="47.25" customHeight="1">
      <c r="A10" s="368" t="s">
        <v>224</v>
      </c>
      <c r="B10" s="368"/>
      <c r="C10" s="368"/>
      <c r="D10" s="368"/>
      <c r="E10" s="368"/>
      <c r="F10" s="368"/>
      <c r="G10" s="368"/>
      <c r="H10" s="368"/>
      <c r="I10" s="368"/>
      <c r="J10" s="58" t="s">
        <v>168</v>
      </c>
      <c r="K10" s="225">
        <v>0</v>
      </c>
      <c r="L10" s="57">
        <v>0</v>
      </c>
      <c r="M10" s="57">
        <v>0</v>
      </c>
      <c r="N10" s="59">
        <v>0</v>
      </c>
      <c r="O10" s="55"/>
      <c r="P10" s="226">
        <v>0</v>
      </c>
      <c r="Q10" s="365"/>
      <c r="R10" s="365"/>
      <c r="S10" s="365"/>
      <c r="T10" s="365"/>
      <c r="U10" s="62">
        <v>0</v>
      </c>
      <c r="V10" s="62">
        <v>0</v>
      </c>
      <c r="W10" s="64">
        <f>W11+W30+W36+W41+W51+W58+W67</f>
        <v>4858532.5299999993</v>
      </c>
      <c r="X10" s="64">
        <f>X11+X30+X36+X41+X51+X58+X67</f>
        <v>3644300</v>
      </c>
      <c r="Y10" s="64">
        <f>Y11+Y30+Y36+Y41+Y51+Y58+Y67</f>
        <v>4033200</v>
      </c>
    </row>
    <row r="11" spans="1:25" ht="31.5" customHeight="1">
      <c r="A11" s="98"/>
      <c r="B11" s="99"/>
      <c r="C11" s="385" t="s">
        <v>116</v>
      </c>
      <c r="D11" s="386"/>
      <c r="E11" s="386"/>
      <c r="F11" s="386"/>
      <c r="G11" s="386"/>
      <c r="H11" s="386"/>
      <c r="I11" s="387"/>
      <c r="J11" s="235" t="s">
        <v>174</v>
      </c>
      <c r="K11" s="236">
        <v>102</v>
      </c>
      <c r="L11" s="237">
        <v>0</v>
      </c>
      <c r="M11" s="237">
        <v>0</v>
      </c>
      <c r="N11" s="238">
        <v>0</v>
      </c>
      <c r="O11" s="239"/>
      <c r="P11" s="240">
        <v>0</v>
      </c>
      <c r="Q11" s="388"/>
      <c r="R11" s="388"/>
      <c r="S11" s="388"/>
      <c r="T11" s="388"/>
      <c r="U11" s="241">
        <v>0</v>
      </c>
      <c r="V11" s="241">
        <v>0</v>
      </c>
      <c r="W11" s="242">
        <f>W12+W16+W25+W28</f>
        <v>2049000.8</v>
      </c>
      <c r="X11" s="242">
        <f>X12+X16+X25+X28</f>
        <v>1707230</v>
      </c>
      <c r="Y11" s="242">
        <f>Y12+Y16+Y25+Y28</f>
        <v>1726330</v>
      </c>
    </row>
    <row r="12" spans="1:25" ht="33" customHeight="1">
      <c r="A12" s="97"/>
      <c r="B12" s="71"/>
      <c r="C12" s="65"/>
      <c r="D12" s="70"/>
      <c r="E12" s="389" t="s">
        <v>117</v>
      </c>
      <c r="F12" s="390"/>
      <c r="G12" s="390"/>
      <c r="H12" s="390"/>
      <c r="I12" s="391"/>
      <c r="J12" s="227">
        <v>5210010010</v>
      </c>
      <c r="K12" s="228">
        <v>102</v>
      </c>
      <c r="L12" s="229">
        <v>0</v>
      </c>
      <c r="M12" s="229">
        <v>0</v>
      </c>
      <c r="N12" s="230">
        <v>0</v>
      </c>
      <c r="O12" s="231"/>
      <c r="P12" s="232">
        <v>0</v>
      </c>
      <c r="Q12" s="392"/>
      <c r="R12" s="392"/>
      <c r="S12" s="392"/>
      <c r="T12" s="392"/>
      <c r="U12" s="233">
        <v>0</v>
      </c>
      <c r="V12" s="233">
        <v>0</v>
      </c>
      <c r="W12" s="234">
        <f>W13</f>
        <v>580000</v>
      </c>
      <c r="X12" s="234">
        <f t="shared" ref="X12:Y14" si="0">X13</f>
        <v>580000</v>
      </c>
      <c r="Y12" s="234">
        <f t="shared" si="0"/>
        <v>580000</v>
      </c>
    </row>
    <row r="13" spans="1:25" ht="48.75" customHeight="1">
      <c r="A13" s="397" t="s">
        <v>224</v>
      </c>
      <c r="B13" s="398"/>
      <c r="C13" s="398"/>
      <c r="D13" s="398"/>
      <c r="E13" s="398"/>
      <c r="F13" s="398"/>
      <c r="G13" s="398"/>
      <c r="H13" s="398"/>
      <c r="I13" s="399"/>
      <c r="J13" s="67" t="s">
        <v>169</v>
      </c>
      <c r="K13" s="56">
        <v>100</v>
      </c>
      <c r="L13" s="66">
        <v>1</v>
      </c>
      <c r="M13" s="66">
        <v>0</v>
      </c>
      <c r="N13" s="68">
        <v>0</v>
      </c>
      <c r="O13" s="60"/>
      <c r="P13" s="61">
        <v>0</v>
      </c>
      <c r="Q13" s="369"/>
      <c r="R13" s="370"/>
      <c r="S13" s="370"/>
      <c r="T13" s="371"/>
      <c r="U13" s="63">
        <v>0</v>
      </c>
      <c r="V13" s="63">
        <v>0</v>
      </c>
      <c r="W13" s="95">
        <f>W14</f>
        <v>580000</v>
      </c>
      <c r="X13" s="95">
        <f t="shared" si="0"/>
        <v>580000</v>
      </c>
      <c r="Y13" s="95">
        <f t="shared" si="0"/>
        <v>580000</v>
      </c>
    </row>
    <row r="14" spans="1:25" ht="21" customHeight="1">
      <c r="A14" s="98"/>
      <c r="B14" s="99"/>
      <c r="C14" s="376" t="s">
        <v>118</v>
      </c>
      <c r="D14" s="377"/>
      <c r="E14" s="377"/>
      <c r="F14" s="377"/>
      <c r="G14" s="377"/>
      <c r="H14" s="377"/>
      <c r="I14" s="378"/>
      <c r="J14" s="67" t="s">
        <v>169</v>
      </c>
      <c r="K14" s="56">
        <v>102</v>
      </c>
      <c r="L14" s="66">
        <v>1</v>
      </c>
      <c r="M14" s="66">
        <v>2</v>
      </c>
      <c r="N14" s="68">
        <v>0</v>
      </c>
      <c r="O14" s="60"/>
      <c r="P14" s="61">
        <v>0</v>
      </c>
      <c r="Q14" s="369"/>
      <c r="R14" s="370"/>
      <c r="S14" s="370"/>
      <c r="T14" s="371"/>
      <c r="U14" s="63">
        <v>0</v>
      </c>
      <c r="V14" s="63">
        <v>0</v>
      </c>
      <c r="W14" s="69">
        <f>W15</f>
        <v>580000</v>
      </c>
      <c r="X14" s="69">
        <f t="shared" si="0"/>
        <v>580000</v>
      </c>
      <c r="Y14" s="69">
        <f t="shared" si="0"/>
        <v>580000</v>
      </c>
    </row>
    <row r="15" spans="1:25" ht="15" customHeight="1">
      <c r="A15" s="97"/>
      <c r="B15" s="71"/>
      <c r="C15" s="65"/>
      <c r="D15" s="70"/>
      <c r="E15" s="70"/>
      <c r="F15" s="376" t="s">
        <v>119</v>
      </c>
      <c r="G15" s="377"/>
      <c r="H15" s="377"/>
      <c r="I15" s="378"/>
      <c r="J15" s="72">
        <v>5210010010</v>
      </c>
      <c r="K15" s="56">
        <v>102</v>
      </c>
      <c r="L15" s="66">
        <v>1</v>
      </c>
      <c r="M15" s="66">
        <v>2</v>
      </c>
      <c r="N15" s="68">
        <v>120</v>
      </c>
      <c r="O15" s="60"/>
      <c r="P15" s="61">
        <v>10000</v>
      </c>
      <c r="Q15" s="356"/>
      <c r="R15" s="356"/>
      <c r="S15" s="356"/>
      <c r="T15" s="356"/>
      <c r="U15" s="63">
        <v>0</v>
      </c>
      <c r="V15" s="63">
        <v>0</v>
      </c>
      <c r="W15" s="69">
        <v>580000</v>
      </c>
      <c r="X15" s="69">
        <v>580000</v>
      </c>
      <c r="Y15" s="69">
        <v>580000</v>
      </c>
    </row>
    <row r="16" spans="1:25" ht="15" customHeight="1">
      <c r="A16" s="97"/>
      <c r="B16" s="71"/>
      <c r="C16" s="65"/>
      <c r="D16" s="70"/>
      <c r="E16" s="389" t="s">
        <v>123</v>
      </c>
      <c r="F16" s="390"/>
      <c r="G16" s="390"/>
      <c r="H16" s="390"/>
      <c r="I16" s="391"/>
      <c r="J16" s="227">
        <v>5210000000</v>
      </c>
      <c r="K16" s="228">
        <v>102</v>
      </c>
      <c r="L16" s="229">
        <v>0</v>
      </c>
      <c r="M16" s="229">
        <v>0</v>
      </c>
      <c r="N16" s="230">
        <v>0</v>
      </c>
      <c r="O16" s="231"/>
      <c r="P16" s="232">
        <v>0</v>
      </c>
      <c r="Q16" s="392"/>
      <c r="R16" s="392"/>
      <c r="S16" s="392"/>
      <c r="T16" s="392"/>
      <c r="U16" s="233">
        <v>0</v>
      </c>
      <c r="V16" s="233">
        <v>0</v>
      </c>
      <c r="W16" s="234">
        <f>W17+W22</f>
        <v>1451700.8</v>
      </c>
      <c r="X16" s="234">
        <f t="shared" ref="W16:Y17" si="1">X17</f>
        <v>1110830</v>
      </c>
      <c r="Y16" s="234">
        <f t="shared" si="1"/>
        <v>1129930</v>
      </c>
    </row>
    <row r="17" spans="1:25" ht="15" customHeight="1">
      <c r="A17" s="397" t="s">
        <v>116</v>
      </c>
      <c r="B17" s="398"/>
      <c r="C17" s="398"/>
      <c r="D17" s="398"/>
      <c r="E17" s="398"/>
      <c r="F17" s="398"/>
      <c r="G17" s="398"/>
      <c r="H17" s="398"/>
      <c r="I17" s="399"/>
      <c r="J17" s="67" t="s">
        <v>170</v>
      </c>
      <c r="K17" s="56">
        <v>100</v>
      </c>
      <c r="L17" s="66">
        <v>1</v>
      </c>
      <c r="M17" s="66">
        <v>0</v>
      </c>
      <c r="N17" s="68">
        <v>0</v>
      </c>
      <c r="O17" s="60"/>
      <c r="P17" s="61">
        <v>0</v>
      </c>
      <c r="Q17" s="369"/>
      <c r="R17" s="370"/>
      <c r="S17" s="370"/>
      <c r="T17" s="371"/>
      <c r="U17" s="63">
        <v>0</v>
      </c>
      <c r="V17" s="63">
        <v>0</v>
      </c>
      <c r="W17" s="95">
        <f t="shared" si="1"/>
        <v>1326700.8</v>
      </c>
      <c r="X17" s="95">
        <f t="shared" si="1"/>
        <v>1110830</v>
      </c>
      <c r="Y17" s="95">
        <f t="shared" si="1"/>
        <v>1129930</v>
      </c>
    </row>
    <row r="18" spans="1:25" ht="45" customHeight="1">
      <c r="A18" s="223"/>
      <c r="B18" s="224"/>
      <c r="C18" s="376" t="s">
        <v>122</v>
      </c>
      <c r="D18" s="377"/>
      <c r="E18" s="377"/>
      <c r="F18" s="377"/>
      <c r="G18" s="377"/>
      <c r="H18" s="377"/>
      <c r="I18" s="378"/>
      <c r="J18" s="72">
        <v>5210010020</v>
      </c>
      <c r="K18" s="56">
        <v>104</v>
      </c>
      <c r="L18" s="66">
        <v>1</v>
      </c>
      <c r="M18" s="66">
        <v>4</v>
      </c>
      <c r="N18" s="68">
        <v>0</v>
      </c>
      <c r="O18" s="60"/>
      <c r="P18" s="61">
        <v>0</v>
      </c>
      <c r="Q18" s="356"/>
      <c r="R18" s="356"/>
      <c r="S18" s="356"/>
      <c r="T18" s="356"/>
      <c r="U18" s="63">
        <v>0</v>
      </c>
      <c r="V18" s="63">
        <v>0</v>
      </c>
      <c r="W18" s="95">
        <f>W19+W20+W21</f>
        <v>1326700.8</v>
      </c>
      <c r="X18" s="95">
        <f>X19+X20+X21</f>
        <v>1110830</v>
      </c>
      <c r="Y18" s="95">
        <f>Y19+Y20+Y21</f>
        <v>1129930</v>
      </c>
    </row>
    <row r="19" spans="1:25">
      <c r="A19" s="77"/>
      <c r="B19" s="73"/>
      <c r="C19" s="65"/>
      <c r="D19" s="70"/>
      <c r="E19" s="70"/>
      <c r="F19" s="361" t="s">
        <v>119</v>
      </c>
      <c r="G19" s="361"/>
      <c r="H19" s="361"/>
      <c r="I19" s="361"/>
      <c r="J19" s="72">
        <v>5210010020</v>
      </c>
      <c r="K19" s="56">
        <v>104</v>
      </c>
      <c r="L19" s="66">
        <v>1</v>
      </c>
      <c r="M19" s="66">
        <v>4</v>
      </c>
      <c r="N19" s="68">
        <v>120</v>
      </c>
      <c r="O19" s="60"/>
      <c r="P19" s="61">
        <v>10000</v>
      </c>
      <c r="Q19" s="356"/>
      <c r="R19" s="356"/>
      <c r="S19" s="356"/>
      <c r="T19" s="356"/>
      <c r="U19" s="63">
        <v>0</v>
      </c>
      <c r="V19" s="63">
        <v>0</v>
      </c>
      <c r="W19" s="69">
        <v>1143002</v>
      </c>
      <c r="X19" s="69">
        <v>1076630</v>
      </c>
      <c r="Y19" s="69">
        <v>1095730</v>
      </c>
    </row>
    <row r="20" spans="1:25" ht="30.75" customHeight="1">
      <c r="A20" s="77"/>
      <c r="B20" s="73"/>
      <c r="C20" s="65"/>
      <c r="D20" s="70"/>
      <c r="E20" s="70"/>
      <c r="F20" s="70"/>
      <c r="G20" s="70"/>
      <c r="H20" s="70"/>
      <c r="I20" s="70" t="s">
        <v>124</v>
      </c>
      <c r="J20" s="72">
        <v>5210010020</v>
      </c>
      <c r="K20" s="56"/>
      <c r="L20" s="66">
        <v>1</v>
      </c>
      <c r="M20" s="66">
        <v>4</v>
      </c>
      <c r="N20" s="68">
        <v>240</v>
      </c>
      <c r="O20" s="60"/>
      <c r="P20" s="61"/>
      <c r="Q20" s="63"/>
      <c r="R20" s="63"/>
      <c r="S20" s="63"/>
      <c r="T20" s="63"/>
      <c r="U20" s="63"/>
      <c r="V20" s="63"/>
      <c r="W20" s="95">
        <v>151698.79999999999</v>
      </c>
      <c r="X20" s="95">
        <v>20000</v>
      </c>
      <c r="Y20" s="95">
        <v>20000</v>
      </c>
    </row>
    <row r="21" spans="1:25">
      <c r="A21" s="77"/>
      <c r="B21" s="73"/>
      <c r="C21" s="65"/>
      <c r="D21" s="70"/>
      <c r="E21" s="70"/>
      <c r="F21" s="361" t="s">
        <v>126</v>
      </c>
      <c r="G21" s="361"/>
      <c r="H21" s="361"/>
      <c r="I21" s="361"/>
      <c r="J21" s="72">
        <v>5210010020</v>
      </c>
      <c r="K21" s="56">
        <v>104</v>
      </c>
      <c r="L21" s="66">
        <v>1</v>
      </c>
      <c r="M21" s="66">
        <v>4</v>
      </c>
      <c r="N21" s="68" t="s">
        <v>127</v>
      </c>
      <c r="O21" s="60"/>
      <c r="P21" s="61">
        <v>10000</v>
      </c>
      <c r="Q21" s="356"/>
      <c r="R21" s="356"/>
      <c r="S21" s="356"/>
      <c r="T21" s="356"/>
      <c r="U21" s="63">
        <v>0</v>
      </c>
      <c r="V21" s="63">
        <v>0</v>
      </c>
      <c r="W21" s="69">
        <v>32000</v>
      </c>
      <c r="X21" s="69">
        <v>14200</v>
      </c>
      <c r="Y21" s="69">
        <v>14200</v>
      </c>
    </row>
    <row r="22" spans="1:25">
      <c r="A22" s="77"/>
      <c r="B22" s="73"/>
      <c r="C22" s="65"/>
      <c r="D22" s="70"/>
      <c r="E22" s="70"/>
      <c r="F22" s="70"/>
      <c r="G22" s="70"/>
      <c r="H22" s="70"/>
      <c r="I22" s="70" t="s">
        <v>246</v>
      </c>
      <c r="J22" s="72">
        <v>5210097080</v>
      </c>
      <c r="K22" s="56"/>
      <c r="L22" s="66">
        <v>1</v>
      </c>
      <c r="M22" s="66">
        <v>4</v>
      </c>
      <c r="N22" s="68">
        <v>0</v>
      </c>
      <c r="O22" s="60"/>
      <c r="P22" s="61"/>
      <c r="Q22" s="63"/>
      <c r="R22" s="63"/>
      <c r="S22" s="63"/>
      <c r="T22" s="63"/>
      <c r="U22" s="63"/>
      <c r="V22" s="63"/>
      <c r="W22" s="69">
        <f>W23</f>
        <v>125000</v>
      </c>
      <c r="X22" s="69">
        <f>X23</f>
        <v>0</v>
      </c>
      <c r="Y22" s="69">
        <f>Y23</f>
        <v>0</v>
      </c>
    </row>
    <row r="23" spans="1:25">
      <c r="A23" s="77"/>
      <c r="B23" s="73"/>
      <c r="C23" s="65"/>
      <c r="D23" s="70"/>
      <c r="E23" s="70"/>
      <c r="F23" s="70"/>
      <c r="G23" s="70"/>
      <c r="H23" s="70"/>
      <c r="I23" s="70" t="s">
        <v>119</v>
      </c>
      <c r="J23" s="72">
        <v>5210097080</v>
      </c>
      <c r="K23" s="56"/>
      <c r="L23" s="66">
        <v>1</v>
      </c>
      <c r="M23" s="66">
        <v>4</v>
      </c>
      <c r="N23" s="68">
        <v>120</v>
      </c>
      <c r="O23" s="60"/>
      <c r="P23" s="61"/>
      <c r="Q23" s="63"/>
      <c r="R23" s="63"/>
      <c r="S23" s="63"/>
      <c r="T23" s="63"/>
      <c r="U23" s="63"/>
      <c r="V23" s="63"/>
      <c r="W23" s="69">
        <v>125000</v>
      </c>
      <c r="X23" s="69">
        <v>0</v>
      </c>
      <c r="Y23" s="69">
        <v>0</v>
      </c>
    </row>
    <row r="24" spans="1:25" ht="45">
      <c r="A24" s="77"/>
      <c r="B24" s="73"/>
      <c r="C24" s="65"/>
      <c r="D24" s="70"/>
      <c r="E24" s="70"/>
      <c r="F24" s="70"/>
      <c r="G24" s="70"/>
      <c r="H24" s="70"/>
      <c r="I24" s="313" t="s">
        <v>224</v>
      </c>
      <c r="J24" s="72">
        <v>5210010080</v>
      </c>
      <c r="K24" s="56"/>
      <c r="L24" s="66">
        <v>0</v>
      </c>
      <c r="M24" s="66">
        <v>0</v>
      </c>
      <c r="N24" s="68">
        <v>0</v>
      </c>
      <c r="O24" s="60"/>
      <c r="P24" s="61"/>
      <c r="Q24" s="63"/>
      <c r="R24" s="63"/>
      <c r="S24" s="63"/>
      <c r="T24" s="63"/>
      <c r="U24" s="63"/>
      <c r="V24" s="63"/>
      <c r="W24" s="69">
        <f t="shared" ref="W24:Y25" si="2">W25</f>
        <v>16400</v>
      </c>
      <c r="X24" s="69">
        <f t="shared" si="2"/>
        <v>16400</v>
      </c>
      <c r="Y24" s="69">
        <f t="shared" si="2"/>
        <v>16400</v>
      </c>
    </row>
    <row r="25" spans="1:25" ht="33.75" customHeight="1">
      <c r="A25" s="223"/>
      <c r="B25" s="224"/>
      <c r="C25" s="70"/>
      <c r="D25" s="70"/>
      <c r="E25" s="70"/>
      <c r="F25" s="70"/>
      <c r="G25" s="70"/>
      <c r="H25" s="70"/>
      <c r="I25" s="314" t="s">
        <v>128</v>
      </c>
      <c r="J25" s="227">
        <v>5210010080</v>
      </c>
      <c r="K25" s="228">
        <v>104</v>
      </c>
      <c r="L25" s="229">
        <v>1</v>
      </c>
      <c r="M25" s="229">
        <v>0</v>
      </c>
      <c r="N25" s="230">
        <v>0</v>
      </c>
      <c r="O25" s="231"/>
      <c r="P25" s="232"/>
      <c r="Q25" s="233"/>
      <c r="R25" s="233"/>
      <c r="S25" s="233"/>
      <c r="T25" s="233"/>
      <c r="U25" s="233"/>
      <c r="V25" s="233"/>
      <c r="W25" s="234">
        <f t="shared" si="2"/>
        <v>16400</v>
      </c>
      <c r="X25" s="234">
        <f t="shared" si="2"/>
        <v>16400</v>
      </c>
      <c r="Y25" s="234">
        <f t="shared" si="2"/>
        <v>16400</v>
      </c>
    </row>
    <row r="26" spans="1:25" ht="35.25" customHeight="1">
      <c r="A26" s="77"/>
      <c r="B26" s="73"/>
      <c r="C26" s="65"/>
      <c r="D26" s="70"/>
      <c r="E26" s="70"/>
      <c r="F26" s="70"/>
      <c r="G26" s="70"/>
      <c r="H26" s="70"/>
      <c r="I26" s="313" t="s">
        <v>129</v>
      </c>
      <c r="J26" s="72">
        <v>5210010080</v>
      </c>
      <c r="K26" s="56">
        <v>104</v>
      </c>
      <c r="L26" s="66">
        <v>1</v>
      </c>
      <c r="M26" s="66">
        <v>6</v>
      </c>
      <c r="N26" s="68">
        <v>0</v>
      </c>
      <c r="O26" s="60"/>
      <c r="P26" s="61"/>
      <c r="Q26" s="63"/>
      <c r="R26" s="63"/>
      <c r="S26" s="63"/>
      <c r="T26" s="63"/>
      <c r="U26" s="63"/>
      <c r="V26" s="63"/>
      <c r="W26" s="69">
        <v>16400</v>
      </c>
      <c r="X26" s="69">
        <v>16400</v>
      </c>
      <c r="Y26" s="69">
        <v>16400</v>
      </c>
    </row>
    <row r="27" spans="1:25">
      <c r="A27" s="77"/>
      <c r="B27" s="73"/>
      <c r="C27" s="65"/>
      <c r="D27" s="70"/>
      <c r="E27" s="70"/>
      <c r="F27" s="361" t="s">
        <v>126</v>
      </c>
      <c r="G27" s="361"/>
      <c r="H27" s="361"/>
      <c r="I27" s="361"/>
      <c r="J27" s="72">
        <v>5210010080</v>
      </c>
      <c r="K27" s="56">
        <v>104</v>
      </c>
      <c r="L27" s="66">
        <v>1</v>
      </c>
      <c r="M27" s="66">
        <v>6</v>
      </c>
      <c r="N27" s="68" t="s">
        <v>127</v>
      </c>
      <c r="O27" s="60"/>
      <c r="P27" s="61">
        <v>10000</v>
      </c>
      <c r="Q27" s="356"/>
      <c r="R27" s="356"/>
      <c r="S27" s="356"/>
      <c r="T27" s="356"/>
      <c r="U27" s="63">
        <v>0</v>
      </c>
      <c r="V27" s="63">
        <v>0</v>
      </c>
      <c r="W27" s="69">
        <v>16400</v>
      </c>
      <c r="X27" s="69">
        <v>16400</v>
      </c>
      <c r="Y27" s="69">
        <v>16400</v>
      </c>
    </row>
    <row r="28" spans="1:25">
      <c r="A28" s="77"/>
      <c r="B28" s="73"/>
      <c r="C28" s="65"/>
      <c r="D28" s="70"/>
      <c r="E28" s="70"/>
      <c r="F28" s="70"/>
      <c r="G28" s="70"/>
      <c r="H28" s="70"/>
      <c r="I28" s="70" t="s">
        <v>250</v>
      </c>
      <c r="J28" s="72">
        <v>7700095100</v>
      </c>
      <c r="K28" s="56"/>
      <c r="L28" s="66">
        <v>1</v>
      </c>
      <c r="M28" s="66">
        <v>13</v>
      </c>
      <c r="N28" s="68">
        <v>0</v>
      </c>
      <c r="O28" s="60"/>
      <c r="P28" s="61"/>
      <c r="Q28" s="63"/>
      <c r="R28" s="63"/>
      <c r="S28" s="63"/>
      <c r="T28" s="63"/>
      <c r="U28" s="63"/>
      <c r="V28" s="63"/>
      <c r="W28" s="69">
        <f>W29</f>
        <v>900</v>
      </c>
      <c r="X28" s="69">
        <f>X29</f>
        <v>0</v>
      </c>
      <c r="Y28" s="69">
        <f>Y29</f>
        <v>0</v>
      </c>
    </row>
    <row r="29" spans="1:25">
      <c r="A29" s="77"/>
      <c r="B29" s="73"/>
      <c r="C29" s="65"/>
      <c r="D29" s="70"/>
      <c r="E29" s="70"/>
      <c r="F29" s="70"/>
      <c r="G29" s="70"/>
      <c r="H29" s="70"/>
      <c r="I29" s="70" t="s">
        <v>249</v>
      </c>
      <c r="J29" s="72">
        <v>7700095100</v>
      </c>
      <c r="K29" s="56"/>
      <c r="L29" s="66">
        <v>1</v>
      </c>
      <c r="M29" s="66">
        <v>13</v>
      </c>
      <c r="N29" s="68">
        <v>850</v>
      </c>
      <c r="O29" s="60"/>
      <c r="P29" s="61"/>
      <c r="Q29" s="63"/>
      <c r="R29" s="63"/>
      <c r="S29" s="63"/>
      <c r="T29" s="63"/>
      <c r="U29" s="63"/>
      <c r="V29" s="63"/>
      <c r="W29" s="69">
        <v>900</v>
      </c>
      <c r="X29" s="69">
        <v>0</v>
      </c>
      <c r="Y29" s="69">
        <v>0</v>
      </c>
    </row>
    <row r="30" spans="1:25" s="247" customFormat="1" ht="35.25" customHeight="1">
      <c r="A30" s="243"/>
      <c r="B30" s="244"/>
      <c r="C30" s="245"/>
      <c r="D30" s="396" t="s">
        <v>132</v>
      </c>
      <c r="E30" s="396"/>
      <c r="F30" s="396"/>
      <c r="G30" s="396"/>
      <c r="H30" s="396"/>
      <c r="I30" s="396"/>
      <c r="J30" s="246">
        <v>5220000000</v>
      </c>
      <c r="K30" s="236">
        <v>203</v>
      </c>
      <c r="L30" s="237">
        <v>0</v>
      </c>
      <c r="M30" s="237">
        <v>0</v>
      </c>
      <c r="N30" s="238">
        <v>0</v>
      </c>
      <c r="O30" s="239"/>
      <c r="P30" s="240">
        <v>0</v>
      </c>
      <c r="Q30" s="388"/>
      <c r="R30" s="388"/>
      <c r="S30" s="388"/>
      <c r="T30" s="388"/>
      <c r="U30" s="241">
        <v>0</v>
      </c>
      <c r="V30" s="241">
        <v>0</v>
      </c>
      <c r="W30" s="242">
        <f t="shared" ref="W30:Y32" si="3">W31</f>
        <v>104800</v>
      </c>
      <c r="X30" s="242">
        <f t="shared" si="3"/>
        <v>108300</v>
      </c>
      <c r="Y30" s="242">
        <f t="shared" si="3"/>
        <v>112100</v>
      </c>
    </row>
    <row r="31" spans="1:25">
      <c r="A31" s="394" t="s">
        <v>130</v>
      </c>
      <c r="B31" s="394"/>
      <c r="C31" s="394"/>
      <c r="D31" s="394"/>
      <c r="E31" s="394"/>
      <c r="F31" s="394"/>
      <c r="G31" s="394"/>
      <c r="H31" s="394"/>
      <c r="I31" s="394"/>
      <c r="J31" s="67" t="s">
        <v>233</v>
      </c>
      <c r="K31" s="56">
        <v>200</v>
      </c>
      <c r="L31" s="66">
        <v>0</v>
      </c>
      <c r="M31" s="66">
        <v>0</v>
      </c>
      <c r="N31" s="68">
        <v>0</v>
      </c>
      <c r="O31" s="60"/>
      <c r="P31" s="61">
        <v>0</v>
      </c>
      <c r="Q31" s="356"/>
      <c r="R31" s="356"/>
      <c r="S31" s="356"/>
      <c r="T31" s="356"/>
      <c r="U31" s="63">
        <v>0</v>
      </c>
      <c r="V31" s="63">
        <v>0</v>
      </c>
      <c r="W31" s="95">
        <f t="shared" si="3"/>
        <v>104800</v>
      </c>
      <c r="X31" s="95">
        <f t="shared" si="3"/>
        <v>108300</v>
      </c>
      <c r="Y31" s="95">
        <f t="shared" si="3"/>
        <v>112100</v>
      </c>
    </row>
    <row r="32" spans="1:25">
      <c r="A32" s="223"/>
      <c r="B32" s="224"/>
      <c r="C32" s="361" t="s">
        <v>131</v>
      </c>
      <c r="D32" s="361"/>
      <c r="E32" s="361"/>
      <c r="F32" s="361"/>
      <c r="G32" s="361"/>
      <c r="H32" s="361"/>
      <c r="I32" s="361"/>
      <c r="J32" s="67" t="s">
        <v>233</v>
      </c>
      <c r="K32" s="56">
        <v>203</v>
      </c>
      <c r="L32" s="66">
        <v>2</v>
      </c>
      <c r="M32" s="66">
        <v>0</v>
      </c>
      <c r="N32" s="68">
        <v>0</v>
      </c>
      <c r="O32" s="60"/>
      <c r="P32" s="61">
        <v>0</v>
      </c>
      <c r="Q32" s="356"/>
      <c r="R32" s="356"/>
      <c r="S32" s="356"/>
      <c r="T32" s="356"/>
      <c r="U32" s="63">
        <v>0</v>
      </c>
      <c r="V32" s="63">
        <v>0</v>
      </c>
      <c r="W32" s="95">
        <f>W33</f>
        <v>104800</v>
      </c>
      <c r="X32" s="95">
        <f t="shared" si="3"/>
        <v>108300</v>
      </c>
      <c r="Y32" s="95">
        <f t="shared" si="3"/>
        <v>112100</v>
      </c>
    </row>
    <row r="33" spans="1:25" ht="33" customHeight="1">
      <c r="A33" s="77"/>
      <c r="B33" s="73"/>
      <c r="C33" s="65"/>
      <c r="D33" s="70"/>
      <c r="E33" s="361" t="s">
        <v>133</v>
      </c>
      <c r="F33" s="361"/>
      <c r="G33" s="361"/>
      <c r="H33" s="361"/>
      <c r="I33" s="361"/>
      <c r="J33" s="72">
        <v>5220051180</v>
      </c>
      <c r="K33" s="56">
        <v>203</v>
      </c>
      <c r="L33" s="66">
        <v>2</v>
      </c>
      <c r="M33" s="66">
        <v>3</v>
      </c>
      <c r="N33" s="68">
        <v>0</v>
      </c>
      <c r="O33" s="60"/>
      <c r="P33" s="61">
        <v>0</v>
      </c>
      <c r="Q33" s="356"/>
      <c r="R33" s="356"/>
      <c r="S33" s="356"/>
      <c r="T33" s="356"/>
      <c r="U33" s="63">
        <v>0</v>
      </c>
      <c r="V33" s="63">
        <v>0</v>
      </c>
      <c r="W33" s="69">
        <f>W34+W35</f>
        <v>104800</v>
      </c>
      <c r="X33" s="69">
        <f>X34+X35</f>
        <v>108300</v>
      </c>
      <c r="Y33" s="69">
        <f>Y34+Y35</f>
        <v>112100</v>
      </c>
    </row>
    <row r="34" spans="1:25">
      <c r="A34" s="77"/>
      <c r="B34" s="73"/>
      <c r="C34" s="65"/>
      <c r="D34" s="70"/>
      <c r="E34" s="361" t="s">
        <v>134</v>
      </c>
      <c r="F34" s="361"/>
      <c r="G34" s="361"/>
      <c r="H34" s="361"/>
      <c r="I34" s="361"/>
      <c r="J34" s="72">
        <v>5220051180</v>
      </c>
      <c r="K34" s="56">
        <v>203</v>
      </c>
      <c r="L34" s="66">
        <v>2</v>
      </c>
      <c r="M34" s="66">
        <v>3</v>
      </c>
      <c r="N34" s="68">
        <v>120</v>
      </c>
      <c r="O34" s="60"/>
      <c r="P34" s="61">
        <v>0</v>
      </c>
      <c r="Q34" s="356"/>
      <c r="R34" s="356"/>
      <c r="S34" s="356"/>
      <c r="T34" s="356"/>
      <c r="U34" s="63">
        <v>0</v>
      </c>
      <c r="V34" s="63">
        <v>0</v>
      </c>
      <c r="W34" s="69">
        <v>103400</v>
      </c>
      <c r="X34" s="69">
        <v>107000</v>
      </c>
      <c r="Y34" s="69">
        <v>110800</v>
      </c>
    </row>
    <row r="35" spans="1:25" ht="33.75" customHeight="1">
      <c r="A35" s="77"/>
      <c r="B35" s="73"/>
      <c r="C35" s="65"/>
      <c r="D35" s="70"/>
      <c r="E35" s="70"/>
      <c r="F35" s="361" t="s">
        <v>124</v>
      </c>
      <c r="G35" s="361"/>
      <c r="H35" s="361"/>
      <c r="I35" s="361"/>
      <c r="J35" s="72">
        <v>5220051180</v>
      </c>
      <c r="K35" s="56">
        <v>203</v>
      </c>
      <c r="L35" s="66">
        <v>2</v>
      </c>
      <c r="M35" s="66">
        <v>3</v>
      </c>
      <c r="N35" s="68">
        <v>240</v>
      </c>
      <c r="O35" s="60"/>
      <c r="P35" s="61">
        <v>10000</v>
      </c>
      <c r="Q35" s="356"/>
      <c r="R35" s="356"/>
      <c r="S35" s="356"/>
      <c r="T35" s="356"/>
      <c r="U35" s="63">
        <v>0</v>
      </c>
      <c r="V35" s="63">
        <v>0</v>
      </c>
      <c r="W35" s="69">
        <v>1400</v>
      </c>
      <c r="X35" s="69">
        <v>1300</v>
      </c>
      <c r="Y35" s="69">
        <v>1300</v>
      </c>
    </row>
    <row r="36" spans="1:25" s="247" customFormat="1" ht="29.25" customHeight="1">
      <c r="A36" s="243"/>
      <c r="B36" s="244"/>
      <c r="C36" s="245"/>
      <c r="D36" s="396" t="s">
        <v>164</v>
      </c>
      <c r="E36" s="396"/>
      <c r="F36" s="396"/>
      <c r="G36" s="396"/>
      <c r="H36" s="396"/>
      <c r="I36" s="396"/>
      <c r="J36" s="246">
        <v>5230000000</v>
      </c>
      <c r="K36" s="236">
        <v>310</v>
      </c>
      <c r="L36" s="237">
        <v>0</v>
      </c>
      <c r="M36" s="237">
        <v>0</v>
      </c>
      <c r="N36" s="238">
        <v>0</v>
      </c>
      <c r="O36" s="239"/>
      <c r="P36" s="240">
        <v>0</v>
      </c>
      <c r="Q36" s="388"/>
      <c r="R36" s="388"/>
      <c r="S36" s="388"/>
      <c r="T36" s="388"/>
      <c r="U36" s="241">
        <v>0</v>
      </c>
      <c r="V36" s="241">
        <v>0</v>
      </c>
      <c r="W36" s="242">
        <f t="shared" ref="W36:Y39" si="4">W37</f>
        <v>60000</v>
      </c>
      <c r="X36" s="242">
        <f t="shared" si="4"/>
        <v>1000</v>
      </c>
      <c r="Y36" s="242">
        <f t="shared" si="4"/>
        <v>1000</v>
      </c>
    </row>
    <row r="37" spans="1:25" ht="31.5" customHeight="1">
      <c r="A37" s="364" t="s">
        <v>135</v>
      </c>
      <c r="B37" s="364"/>
      <c r="C37" s="364"/>
      <c r="D37" s="364"/>
      <c r="E37" s="364"/>
      <c r="F37" s="364"/>
      <c r="G37" s="364"/>
      <c r="H37" s="364"/>
      <c r="I37" s="364"/>
      <c r="J37" s="67" t="s">
        <v>234</v>
      </c>
      <c r="K37" s="56">
        <v>300</v>
      </c>
      <c r="L37" s="66">
        <v>0</v>
      </c>
      <c r="M37" s="66">
        <v>0</v>
      </c>
      <c r="N37" s="68">
        <v>0</v>
      </c>
      <c r="O37" s="60"/>
      <c r="P37" s="61">
        <v>0</v>
      </c>
      <c r="Q37" s="356"/>
      <c r="R37" s="356"/>
      <c r="S37" s="356"/>
      <c r="T37" s="356"/>
      <c r="U37" s="63">
        <v>0</v>
      </c>
      <c r="V37" s="63">
        <v>0</v>
      </c>
      <c r="W37" s="69">
        <f t="shared" ref="W37:Y38" si="5">W38</f>
        <v>60000</v>
      </c>
      <c r="X37" s="69">
        <f t="shared" si="5"/>
        <v>1000</v>
      </c>
      <c r="Y37" s="69">
        <f t="shared" si="5"/>
        <v>1000</v>
      </c>
    </row>
    <row r="38" spans="1:25" ht="30.75" customHeight="1">
      <c r="A38" s="223"/>
      <c r="B38" s="224"/>
      <c r="C38" s="361" t="s">
        <v>228</v>
      </c>
      <c r="D38" s="361"/>
      <c r="E38" s="361"/>
      <c r="F38" s="361"/>
      <c r="G38" s="361"/>
      <c r="H38" s="361"/>
      <c r="I38" s="361"/>
      <c r="J38" s="67" t="s">
        <v>234</v>
      </c>
      <c r="K38" s="56">
        <v>310</v>
      </c>
      <c r="L38" s="66">
        <v>3</v>
      </c>
      <c r="M38" s="66">
        <v>0</v>
      </c>
      <c r="N38" s="68">
        <v>0</v>
      </c>
      <c r="O38" s="60"/>
      <c r="P38" s="61">
        <v>0</v>
      </c>
      <c r="Q38" s="356"/>
      <c r="R38" s="356"/>
      <c r="S38" s="356"/>
      <c r="T38" s="356"/>
      <c r="U38" s="63">
        <v>0</v>
      </c>
      <c r="V38" s="63">
        <v>0</v>
      </c>
      <c r="W38" s="69">
        <f t="shared" si="5"/>
        <v>60000</v>
      </c>
      <c r="X38" s="69">
        <f t="shared" si="5"/>
        <v>1000</v>
      </c>
      <c r="Y38" s="69">
        <f t="shared" si="5"/>
        <v>1000</v>
      </c>
    </row>
    <row r="39" spans="1:25" ht="36" customHeight="1">
      <c r="A39" s="77"/>
      <c r="B39" s="73"/>
      <c r="C39" s="65"/>
      <c r="D39" s="70"/>
      <c r="E39" s="361" t="s">
        <v>137</v>
      </c>
      <c r="F39" s="361"/>
      <c r="G39" s="361"/>
      <c r="H39" s="361"/>
      <c r="I39" s="361"/>
      <c r="J39" s="72">
        <v>5230095020</v>
      </c>
      <c r="K39" s="56">
        <v>310</v>
      </c>
      <c r="L39" s="66">
        <v>3</v>
      </c>
      <c r="M39" s="66">
        <v>10</v>
      </c>
      <c r="N39" s="68">
        <v>0</v>
      </c>
      <c r="O39" s="60"/>
      <c r="P39" s="61">
        <v>0</v>
      </c>
      <c r="Q39" s="356"/>
      <c r="R39" s="356"/>
      <c r="S39" s="356"/>
      <c r="T39" s="356"/>
      <c r="U39" s="63">
        <v>0</v>
      </c>
      <c r="V39" s="63">
        <v>0</v>
      </c>
      <c r="W39" s="69">
        <f t="shared" si="4"/>
        <v>60000</v>
      </c>
      <c r="X39" s="69">
        <f t="shared" si="4"/>
        <v>1000</v>
      </c>
      <c r="Y39" s="69">
        <f t="shared" si="4"/>
        <v>1000</v>
      </c>
    </row>
    <row r="40" spans="1:25" ht="33" customHeight="1">
      <c r="A40" s="77"/>
      <c r="B40" s="73"/>
      <c r="C40" s="65"/>
      <c r="D40" s="70"/>
      <c r="E40" s="70"/>
      <c r="F40" s="361" t="s">
        <v>124</v>
      </c>
      <c r="G40" s="361"/>
      <c r="H40" s="361"/>
      <c r="I40" s="361"/>
      <c r="J40" s="72">
        <v>5230095020</v>
      </c>
      <c r="K40" s="56">
        <v>310</v>
      </c>
      <c r="L40" s="66">
        <v>3</v>
      </c>
      <c r="M40" s="66">
        <v>10</v>
      </c>
      <c r="N40" s="68">
        <v>240</v>
      </c>
      <c r="O40" s="60"/>
      <c r="P40" s="61">
        <v>10000</v>
      </c>
      <c r="Q40" s="356"/>
      <c r="R40" s="356"/>
      <c r="S40" s="356"/>
      <c r="T40" s="356"/>
      <c r="U40" s="63">
        <v>0</v>
      </c>
      <c r="V40" s="63">
        <v>0</v>
      </c>
      <c r="W40" s="69">
        <v>60000</v>
      </c>
      <c r="X40" s="69">
        <v>1000</v>
      </c>
      <c r="Y40" s="69">
        <v>1000</v>
      </c>
    </row>
    <row r="41" spans="1:25" s="247" customFormat="1" ht="33.75" customHeight="1">
      <c r="A41" s="243"/>
      <c r="B41" s="244"/>
      <c r="C41" s="248"/>
      <c r="D41" s="396" t="s">
        <v>165</v>
      </c>
      <c r="E41" s="396"/>
      <c r="F41" s="396"/>
      <c r="G41" s="396"/>
      <c r="H41" s="396"/>
      <c r="I41" s="396"/>
      <c r="J41" s="246">
        <v>5240000000</v>
      </c>
      <c r="K41" s="236">
        <v>409</v>
      </c>
      <c r="L41" s="237">
        <v>0</v>
      </c>
      <c r="M41" s="237">
        <v>0</v>
      </c>
      <c r="N41" s="238">
        <v>0</v>
      </c>
      <c r="O41" s="239"/>
      <c r="P41" s="240">
        <v>0</v>
      </c>
      <c r="Q41" s="388"/>
      <c r="R41" s="388"/>
      <c r="S41" s="388"/>
      <c r="T41" s="388"/>
      <c r="U41" s="241">
        <v>0</v>
      </c>
      <c r="V41" s="241">
        <v>0</v>
      </c>
      <c r="W41" s="242">
        <f t="shared" ref="W41:Y44" si="6">W42</f>
        <v>494683.73</v>
      </c>
      <c r="X41" s="242">
        <f t="shared" si="6"/>
        <v>185000</v>
      </c>
      <c r="Y41" s="242">
        <f t="shared" si="6"/>
        <v>551000</v>
      </c>
    </row>
    <row r="42" spans="1:25">
      <c r="A42" s="223"/>
      <c r="B42" s="224"/>
      <c r="C42" s="372" t="s">
        <v>138</v>
      </c>
      <c r="D42" s="372"/>
      <c r="E42" s="372"/>
      <c r="F42" s="372"/>
      <c r="G42" s="372"/>
      <c r="H42" s="372"/>
      <c r="I42" s="372"/>
      <c r="J42" s="67" t="s">
        <v>235</v>
      </c>
      <c r="K42" s="56">
        <v>409</v>
      </c>
      <c r="L42" s="66">
        <v>0</v>
      </c>
      <c r="M42" s="66">
        <v>0</v>
      </c>
      <c r="N42" s="68">
        <v>0</v>
      </c>
      <c r="O42" s="60"/>
      <c r="P42" s="61">
        <v>0</v>
      </c>
      <c r="Q42" s="356"/>
      <c r="R42" s="356"/>
      <c r="S42" s="356"/>
      <c r="T42" s="356"/>
      <c r="U42" s="63">
        <v>0</v>
      </c>
      <c r="V42" s="63">
        <v>0</v>
      </c>
      <c r="W42" s="69">
        <f>W43</f>
        <v>494683.73</v>
      </c>
      <c r="X42" s="69">
        <f t="shared" si="6"/>
        <v>185000</v>
      </c>
      <c r="Y42" s="69">
        <f>Y43+Y46</f>
        <v>551000</v>
      </c>
    </row>
    <row r="43" spans="1:25">
      <c r="A43" s="223"/>
      <c r="B43" s="224"/>
      <c r="C43" s="372" t="s">
        <v>139</v>
      </c>
      <c r="D43" s="372"/>
      <c r="E43" s="372"/>
      <c r="F43" s="372"/>
      <c r="G43" s="372"/>
      <c r="H43" s="372"/>
      <c r="I43" s="372"/>
      <c r="J43" s="67" t="s">
        <v>235</v>
      </c>
      <c r="K43" s="56">
        <v>409</v>
      </c>
      <c r="L43" s="66">
        <v>4</v>
      </c>
      <c r="M43" s="66">
        <v>0</v>
      </c>
      <c r="N43" s="68">
        <v>0</v>
      </c>
      <c r="O43" s="60"/>
      <c r="P43" s="61">
        <v>0</v>
      </c>
      <c r="Q43" s="356"/>
      <c r="R43" s="356"/>
      <c r="S43" s="356"/>
      <c r="T43" s="356"/>
      <c r="U43" s="63">
        <v>0</v>
      </c>
      <c r="V43" s="63">
        <v>0</v>
      </c>
      <c r="W43" s="69">
        <f>W44</f>
        <v>494683.73</v>
      </c>
      <c r="X43" s="69">
        <f t="shared" si="6"/>
        <v>185000</v>
      </c>
      <c r="Y43" s="69">
        <f t="shared" si="6"/>
        <v>188000</v>
      </c>
    </row>
    <row r="44" spans="1:25" ht="30.75" customHeight="1">
      <c r="A44" s="77"/>
      <c r="B44" s="73"/>
      <c r="C44" s="74"/>
      <c r="D44" s="70"/>
      <c r="E44" s="361" t="s">
        <v>140</v>
      </c>
      <c r="F44" s="361"/>
      <c r="G44" s="361"/>
      <c r="H44" s="361"/>
      <c r="I44" s="361"/>
      <c r="J44" s="72">
        <v>5240095280</v>
      </c>
      <c r="K44" s="56">
        <v>409</v>
      </c>
      <c r="L44" s="66">
        <v>4</v>
      </c>
      <c r="M44" s="66">
        <v>9</v>
      </c>
      <c r="N44" s="68">
        <v>0</v>
      </c>
      <c r="O44" s="60"/>
      <c r="P44" s="61">
        <v>0</v>
      </c>
      <c r="Q44" s="356"/>
      <c r="R44" s="356"/>
      <c r="S44" s="356"/>
      <c r="T44" s="356"/>
      <c r="U44" s="63">
        <v>0</v>
      </c>
      <c r="V44" s="63">
        <v>0</v>
      </c>
      <c r="W44" s="69">
        <f t="shared" si="6"/>
        <v>494683.73</v>
      </c>
      <c r="X44" s="69">
        <f t="shared" si="6"/>
        <v>185000</v>
      </c>
      <c r="Y44" s="69">
        <f t="shared" si="6"/>
        <v>188000</v>
      </c>
    </row>
    <row r="45" spans="1:25">
      <c r="A45" s="77"/>
      <c r="B45" s="73"/>
      <c r="C45" s="74"/>
      <c r="D45" s="70"/>
      <c r="E45" s="70"/>
      <c r="F45" s="361" t="s">
        <v>124</v>
      </c>
      <c r="G45" s="361"/>
      <c r="H45" s="361"/>
      <c r="I45" s="361"/>
      <c r="J45" s="72">
        <v>5240095280</v>
      </c>
      <c r="K45" s="56">
        <v>409</v>
      </c>
      <c r="L45" s="66">
        <v>4</v>
      </c>
      <c r="M45" s="66">
        <v>9</v>
      </c>
      <c r="N45" s="68">
        <v>240</v>
      </c>
      <c r="O45" s="60"/>
      <c r="P45" s="61">
        <v>10000</v>
      </c>
      <c r="Q45" s="356"/>
      <c r="R45" s="356"/>
      <c r="S45" s="356"/>
      <c r="T45" s="356"/>
      <c r="U45" s="63">
        <v>0</v>
      </c>
      <c r="V45" s="63">
        <v>0</v>
      </c>
      <c r="W45" s="69">
        <v>494683.73</v>
      </c>
      <c r="X45" s="69">
        <v>185000</v>
      </c>
      <c r="Y45" s="69">
        <v>188000</v>
      </c>
    </row>
    <row r="46" spans="1:25">
      <c r="A46" s="77"/>
      <c r="B46" s="73"/>
      <c r="C46" s="74"/>
      <c r="D46" s="70"/>
      <c r="E46" s="70"/>
      <c r="F46" s="70"/>
      <c r="G46" s="70"/>
      <c r="H46" s="70"/>
      <c r="I46" s="70"/>
      <c r="J46" s="72">
        <v>5280000000</v>
      </c>
      <c r="K46" s="56"/>
      <c r="L46" s="66">
        <v>0</v>
      </c>
      <c r="M46" s="66">
        <v>0</v>
      </c>
      <c r="N46" s="68">
        <v>0</v>
      </c>
      <c r="O46" s="60"/>
      <c r="P46" s="61"/>
      <c r="Q46" s="63"/>
      <c r="R46" s="63"/>
      <c r="S46" s="63"/>
      <c r="T46" s="63"/>
      <c r="U46" s="63"/>
      <c r="V46" s="63"/>
      <c r="W46" s="69">
        <f t="shared" ref="W46:Y49" si="7">W47</f>
        <v>0</v>
      </c>
      <c r="X46" s="69">
        <f t="shared" si="7"/>
        <v>0</v>
      </c>
      <c r="Y46" s="69">
        <f t="shared" si="7"/>
        <v>363000</v>
      </c>
    </row>
    <row r="47" spans="1:25" ht="60">
      <c r="A47" s="77"/>
      <c r="B47" s="73"/>
      <c r="C47" s="74"/>
      <c r="D47" s="70"/>
      <c r="E47" s="70"/>
      <c r="F47" s="70"/>
      <c r="G47" s="70"/>
      <c r="H47" s="70"/>
      <c r="I47" s="70" t="s">
        <v>204</v>
      </c>
      <c r="J47" s="72" t="s">
        <v>205</v>
      </c>
      <c r="K47" s="56"/>
      <c r="L47" s="66">
        <v>0</v>
      </c>
      <c r="M47" s="66">
        <v>0</v>
      </c>
      <c r="N47" s="68">
        <v>0</v>
      </c>
      <c r="O47" s="60"/>
      <c r="P47" s="61"/>
      <c r="Q47" s="63"/>
      <c r="R47" s="63"/>
      <c r="S47" s="63"/>
      <c r="T47" s="63"/>
      <c r="U47" s="63"/>
      <c r="V47" s="63"/>
      <c r="W47" s="69">
        <f t="shared" si="7"/>
        <v>0</v>
      </c>
      <c r="X47" s="69">
        <f t="shared" si="7"/>
        <v>0</v>
      </c>
      <c r="Y47" s="69">
        <f t="shared" si="7"/>
        <v>363000</v>
      </c>
    </row>
    <row r="48" spans="1:25" ht="32.25" customHeight="1">
      <c r="A48" s="77"/>
      <c r="B48" s="73"/>
      <c r="C48" s="74"/>
      <c r="D48" s="70"/>
      <c r="E48" s="70"/>
      <c r="F48" s="70"/>
      <c r="G48" s="70"/>
      <c r="H48" s="70"/>
      <c r="I48" s="70" t="s">
        <v>230</v>
      </c>
      <c r="J48" s="72" t="s">
        <v>205</v>
      </c>
      <c r="K48" s="56"/>
      <c r="L48" s="66">
        <v>4</v>
      </c>
      <c r="M48" s="66">
        <v>0</v>
      </c>
      <c r="N48" s="68">
        <v>0</v>
      </c>
      <c r="O48" s="60"/>
      <c r="P48" s="61"/>
      <c r="Q48" s="63"/>
      <c r="R48" s="63"/>
      <c r="S48" s="63"/>
      <c r="T48" s="63"/>
      <c r="U48" s="63"/>
      <c r="V48" s="63"/>
      <c r="W48" s="69">
        <f t="shared" si="7"/>
        <v>0</v>
      </c>
      <c r="X48" s="69">
        <f t="shared" si="7"/>
        <v>0</v>
      </c>
      <c r="Y48" s="69">
        <f t="shared" si="7"/>
        <v>363000</v>
      </c>
    </row>
    <row r="49" spans="1:25" ht="45">
      <c r="A49" s="77"/>
      <c r="B49" s="73"/>
      <c r="C49" s="74"/>
      <c r="D49" s="70"/>
      <c r="E49" s="70"/>
      <c r="F49" s="70"/>
      <c r="G49" s="70"/>
      <c r="H49" s="70"/>
      <c r="I49" s="70" t="s">
        <v>203</v>
      </c>
      <c r="J49" s="72" t="s">
        <v>205</v>
      </c>
      <c r="K49" s="56"/>
      <c r="L49" s="66">
        <v>4</v>
      </c>
      <c r="M49" s="66">
        <v>12</v>
      </c>
      <c r="N49" s="68">
        <v>0</v>
      </c>
      <c r="O49" s="60"/>
      <c r="P49" s="61"/>
      <c r="Q49" s="63"/>
      <c r="R49" s="63"/>
      <c r="S49" s="63"/>
      <c r="T49" s="63"/>
      <c r="U49" s="63"/>
      <c r="V49" s="63"/>
      <c r="W49" s="69">
        <f t="shared" si="7"/>
        <v>0</v>
      </c>
      <c r="X49" s="69">
        <f t="shared" si="7"/>
        <v>0</v>
      </c>
      <c r="Y49" s="69">
        <f t="shared" si="7"/>
        <v>363000</v>
      </c>
    </row>
    <row r="50" spans="1:25" ht="30">
      <c r="A50" s="77"/>
      <c r="B50" s="73"/>
      <c r="C50" s="74"/>
      <c r="D50" s="70"/>
      <c r="E50" s="70"/>
      <c r="F50" s="70"/>
      <c r="G50" s="70"/>
      <c r="H50" s="70"/>
      <c r="I50" s="70" t="s">
        <v>124</v>
      </c>
      <c r="J50" s="72" t="s">
        <v>205</v>
      </c>
      <c r="K50" s="56"/>
      <c r="L50" s="66">
        <v>4</v>
      </c>
      <c r="M50" s="66">
        <v>12</v>
      </c>
      <c r="N50" s="68">
        <v>240</v>
      </c>
      <c r="O50" s="60"/>
      <c r="P50" s="61"/>
      <c r="Q50" s="63"/>
      <c r="R50" s="63"/>
      <c r="S50" s="63"/>
      <c r="T50" s="63"/>
      <c r="U50" s="63"/>
      <c r="V50" s="63"/>
      <c r="W50" s="69">
        <v>0</v>
      </c>
      <c r="X50" s="69">
        <v>0</v>
      </c>
      <c r="Y50" s="69">
        <v>363000</v>
      </c>
    </row>
    <row r="51" spans="1:25" s="247" customFormat="1" ht="51" customHeight="1">
      <c r="A51" s="243"/>
      <c r="B51" s="244"/>
      <c r="C51" s="248"/>
      <c r="D51" s="395" t="s">
        <v>224</v>
      </c>
      <c r="E51" s="395"/>
      <c r="F51" s="395"/>
      <c r="G51" s="395"/>
      <c r="H51" s="395"/>
      <c r="I51" s="395"/>
      <c r="J51" s="246">
        <v>5250000000</v>
      </c>
      <c r="K51" s="236">
        <v>503</v>
      </c>
      <c r="L51" s="237">
        <v>0</v>
      </c>
      <c r="M51" s="237">
        <v>0</v>
      </c>
      <c r="N51" s="238">
        <v>0</v>
      </c>
      <c r="O51" s="239"/>
      <c r="P51" s="240">
        <v>0</v>
      </c>
      <c r="Q51" s="388"/>
      <c r="R51" s="388"/>
      <c r="S51" s="388"/>
      <c r="T51" s="388"/>
      <c r="U51" s="241">
        <v>0</v>
      </c>
      <c r="V51" s="241">
        <v>0</v>
      </c>
      <c r="W51" s="242">
        <f>W52</f>
        <v>499278</v>
      </c>
      <c r="X51" s="242">
        <f>X52</f>
        <v>1000</v>
      </c>
      <c r="Y51" s="242">
        <f>Y52</f>
        <v>1000</v>
      </c>
    </row>
    <row r="52" spans="1:25">
      <c r="A52" s="394" t="s">
        <v>142</v>
      </c>
      <c r="B52" s="394"/>
      <c r="C52" s="394"/>
      <c r="D52" s="394"/>
      <c r="E52" s="394"/>
      <c r="F52" s="394"/>
      <c r="G52" s="394"/>
      <c r="H52" s="394"/>
      <c r="I52" s="394"/>
      <c r="J52" s="67" t="s">
        <v>236</v>
      </c>
      <c r="K52" s="56">
        <v>500</v>
      </c>
      <c r="L52" s="66">
        <v>0</v>
      </c>
      <c r="M52" s="66">
        <v>0</v>
      </c>
      <c r="N52" s="68">
        <v>0</v>
      </c>
      <c r="O52" s="60"/>
      <c r="P52" s="61">
        <v>0</v>
      </c>
      <c r="Q52" s="356"/>
      <c r="R52" s="356"/>
      <c r="S52" s="356"/>
      <c r="T52" s="356"/>
      <c r="U52" s="63">
        <v>0</v>
      </c>
      <c r="V52" s="63">
        <v>0</v>
      </c>
      <c r="W52" s="69">
        <f>W57+W53</f>
        <v>499278</v>
      </c>
      <c r="X52" s="69">
        <f>X57+X53</f>
        <v>1000</v>
      </c>
      <c r="Y52" s="69">
        <f>Y57+Y53</f>
        <v>1000</v>
      </c>
    </row>
    <row r="53" spans="1:25" ht="32.25" customHeight="1">
      <c r="A53" s="223"/>
      <c r="B53" s="224"/>
      <c r="C53" s="372" t="s">
        <v>144</v>
      </c>
      <c r="D53" s="372"/>
      <c r="E53" s="372"/>
      <c r="F53" s="372"/>
      <c r="G53" s="372"/>
      <c r="H53" s="372"/>
      <c r="I53" s="372"/>
      <c r="J53" s="67" t="s">
        <v>236</v>
      </c>
      <c r="K53" s="56">
        <v>503</v>
      </c>
      <c r="L53" s="66">
        <v>5</v>
      </c>
      <c r="M53" s="66">
        <v>0</v>
      </c>
      <c r="N53" s="68">
        <v>0</v>
      </c>
      <c r="O53" s="60"/>
      <c r="P53" s="61">
        <v>0</v>
      </c>
      <c r="Q53" s="356"/>
      <c r="R53" s="356"/>
      <c r="S53" s="356"/>
      <c r="T53" s="356"/>
      <c r="U53" s="63">
        <v>0</v>
      </c>
      <c r="V53" s="63">
        <v>0</v>
      </c>
      <c r="W53" s="69">
        <f t="shared" ref="W53:Y54" si="8">W54</f>
        <v>52157</v>
      </c>
      <c r="X53" s="69">
        <f t="shared" si="8"/>
        <v>1000</v>
      </c>
      <c r="Y53" s="69">
        <f t="shared" si="8"/>
        <v>1000</v>
      </c>
    </row>
    <row r="54" spans="1:25" ht="32.25" customHeight="1">
      <c r="A54" s="77"/>
      <c r="B54" s="73"/>
      <c r="C54" s="74"/>
      <c r="D54" s="75"/>
      <c r="E54" s="372" t="s">
        <v>166</v>
      </c>
      <c r="F54" s="372"/>
      <c r="G54" s="372"/>
      <c r="H54" s="372"/>
      <c r="I54" s="372"/>
      <c r="J54" s="72">
        <v>5250095310</v>
      </c>
      <c r="K54" s="56">
        <v>503</v>
      </c>
      <c r="L54" s="66">
        <v>5</v>
      </c>
      <c r="M54" s="66">
        <v>3</v>
      </c>
      <c r="N54" s="68">
        <v>0</v>
      </c>
      <c r="O54" s="60"/>
      <c r="P54" s="61">
        <v>0</v>
      </c>
      <c r="Q54" s="356"/>
      <c r="R54" s="356"/>
      <c r="S54" s="356"/>
      <c r="T54" s="356"/>
      <c r="U54" s="63">
        <v>0</v>
      </c>
      <c r="V54" s="63">
        <v>0</v>
      </c>
      <c r="W54" s="69">
        <f t="shared" si="8"/>
        <v>52157</v>
      </c>
      <c r="X54" s="69">
        <f t="shared" si="8"/>
        <v>1000</v>
      </c>
      <c r="Y54" s="69">
        <f t="shared" si="8"/>
        <v>1000</v>
      </c>
    </row>
    <row r="55" spans="1:25" ht="30" customHeight="1">
      <c r="A55" s="77"/>
      <c r="B55" s="73"/>
      <c r="C55" s="74"/>
      <c r="D55" s="75"/>
      <c r="E55" s="75"/>
      <c r="F55" s="372" t="s">
        <v>124</v>
      </c>
      <c r="G55" s="372"/>
      <c r="H55" s="372"/>
      <c r="I55" s="372"/>
      <c r="J55" s="72">
        <v>5250095310</v>
      </c>
      <c r="K55" s="56">
        <v>503</v>
      </c>
      <c r="L55" s="66">
        <v>5</v>
      </c>
      <c r="M55" s="66">
        <v>3</v>
      </c>
      <c r="N55" s="68">
        <v>240</v>
      </c>
      <c r="O55" s="60"/>
      <c r="P55" s="61">
        <v>10000</v>
      </c>
      <c r="Q55" s="356"/>
      <c r="R55" s="356"/>
      <c r="S55" s="356"/>
      <c r="T55" s="356"/>
      <c r="U55" s="63">
        <v>0</v>
      </c>
      <c r="V55" s="63">
        <v>0</v>
      </c>
      <c r="W55" s="69">
        <v>52157</v>
      </c>
      <c r="X55" s="69">
        <v>1000</v>
      </c>
      <c r="Y55" s="69">
        <v>1000</v>
      </c>
    </row>
    <row r="56" spans="1:25" ht="30" customHeight="1">
      <c r="A56" s="77"/>
      <c r="B56" s="73"/>
      <c r="C56" s="74"/>
      <c r="D56" s="75"/>
      <c r="E56" s="75"/>
      <c r="F56" s="75"/>
      <c r="G56" s="75"/>
      <c r="H56" s="75"/>
      <c r="I56" s="75" t="s">
        <v>239</v>
      </c>
      <c r="J56" s="72" t="s">
        <v>240</v>
      </c>
      <c r="K56" s="56"/>
      <c r="L56" s="66">
        <v>5</v>
      </c>
      <c r="M56" s="66">
        <v>3</v>
      </c>
      <c r="N56" s="68">
        <v>0</v>
      </c>
      <c r="O56" s="60"/>
      <c r="P56" s="61"/>
      <c r="Q56" s="63"/>
      <c r="R56" s="63"/>
      <c r="S56" s="63"/>
      <c r="T56" s="63"/>
      <c r="U56" s="63"/>
      <c r="V56" s="63"/>
      <c r="W56" s="69">
        <f>W57</f>
        <v>447121</v>
      </c>
      <c r="X56" s="69">
        <f>X57</f>
        <v>0</v>
      </c>
      <c r="Y56" s="69">
        <f>Y57</f>
        <v>0</v>
      </c>
    </row>
    <row r="57" spans="1:25" ht="30" customHeight="1">
      <c r="A57" s="77"/>
      <c r="B57" s="73"/>
      <c r="C57" s="74"/>
      <c r="D57" s="75"/>
      <c r="E57" s="75"/>
      <c r="F57" s="75"/>
      <c r="G57" s="75"/>
      <c r="H57" s="75"/>
      <c r="I57" s="75" t="s">
        <v>124</v>
      </c>
      <c r="J57" s="72" t="s">
        <v>240</v>
      </c>
      <c r="K57" s="56"/>
      <c r="L57" s="66">
        <v>5</v>
      </c>
      <c r="M57" s="66">
        <v>3</v>
      </c>
      <c r="N57" s="68">
        <v>240</v>
      </c>
      <c r="O57" s="60"/>
      <c r="P57" s="61"/>
      <c r="Q57" s="63"/>
      <c r="R57" s="63"/>
      <c r="S57" s="63"/>
      <c r="T57" s="63"/>
      <c r="U57" s="63"/>
      <c r="V57" s="63"/>
      <c r="W57" s="69">
        <v>447121</v>
      </c>
      <c r="X57" s="69">
        <v>0</v>
      </c>
      <c r="Y57" s="69">
        <v>0</v>
      </c>
    </row>
    <row r="58" spans="1:25" s="247" customFormat="1" ht="33.75" customHeight="1">
      <c r="A58" s="243"/>
      <c r="B58" s="244"/>
      <c r="C58" s="248"/>
      <c r="D58" s="393" t="s">
        <v>167</v>
      </c>
      <c r="E58" s="393"/>
      <c r="F58" s="393"/>
      <c r="G58" s="393"/>
      <c r="H58" s="393"/>
      <c r="I58" s="393"/>
      <c r="J58" s="246">
        <v>5260000000</v>
      </c>
      <c r="K58" s="236">
        <v>801</v>
      </c>
      <c r="L58" s="237">
        <v>0</v>
      </c>
      <c r="M58" s="237">
        <v>0</v>
      </c>
      <c r="N58" s="238">
        <v>0</v>
      </c>
      <c r="O58" s="239"/>
      <c r="P58" s="240">
        <v>0</v>
      </c>
      <c r="Q58" s="388"/>
      <c r="R58" s="388"/>
      <c r="S58" s="388"/>
      <c r="T58" s="388"/>
      <c r="U58" s="241">
        <v>0</v>
      </c>
      <c r="V58" s="241">
        <v>0</v>
      </c>
      <c r="W58" s="249">
        <f t="shared" ref="W58:Y59" si="9">W59</f>
        <v>1650770</v>
      </c>
      <c r="X58" s="249">
        <f t="shared" si="9"/>
        <v>1640770</v>
      </c>
      <c r="Y58" s="249">
        <f t="shared" si="9"/>
        <v>1640770</v>
      </c>
    </row>
    <row r="59" spans="1:25">
      <c r="A59" s="394" t="s">
        <v>237</v>
      </c>
      <c r="B59" s="394"/>
      <c r="C59" s="394"/>
      <c r="D59" s="394"/>
      <c r="E59" s="394"/>
      <c r="F59" s="394"/>
      <c r="G59" s="394"/>
      <c r="H59" s="394"/>
      <c r="I59" s="394"/>
      <c r="J59" s="67" t="s">
        <v>238</v>
      </c>
      <c r="K59" s="56">
        <v>800</v>
      </c>
      <c r="L59" s="66">
        <v>0</v>
      </c>
      <c r="M59" s="66">
        <v>0</v>
      </c>
      <c r="N59" s="68">
        <v>0</v>
      </c>
      <c r="O59" s="60"/>
      <c r="P59" s="61">
        <v>0</v>
      </c>
      <c r="Q59" s="356"/>
      <c r="R59" s="356"/>
      <c r="S59" s="356"/>
      <c r="T59" s="356"/>
      <c r="U59" s="63">
        <v>0</v>
      </c>
      <c r="V59" s="63">
        <v>0</v>
      </c>
      <c r="W59" s="69">
        <f t="shared" si="9"/>
        <v>1650770</v>
      </c>
      <c r="X59" s="69">
        <f t="shared" si="9"/>
        <v>1640770</v>
      </c>
      <c r="Y59" s="69">
        <f t="shared" si="9"/>
        <v>1640770</v>
      </c>
    </row>
    <row r="60" spans="1:25">
      <c r="A60" s="223"/>
      <c r="B60" s="224"/>
      <c r="C60" s="372" t="s">
        <v>146</v>
      </c>
      <c r="D60" s="372"/>
      <c r="E60" s="372"/>
      <c r="F60" s="372"/>
      <c r="G60" s="372"/>
      <c r="H60" s="372"/>
      <c r="I60" s="372"/>
      <c r="J60" s="67" t="s">
        <v>238</v>
      </c>
      <c r="K60" s="56">
        <v>801</v>
      </c>
      <c r="L60" s="66">
        <v>8</v>
      </c>
      <c r="M60" s="66">
        <v>0</v>
      </c>
      <c r="N60" s="68">
        <v>0</v>
      </c>
      <c r="O60" s="60"/>
      <c r="P60" s="61">
        <v>0</v>
      </c>
      <c r="Q60" s="356"/>
      <c r="R60" s="356"/>
      <c r="S60" s="356"/>
      <c r="T60" s="356"/>
      <c r="U60" s="63">
        <v>0</v>
      </c>
      <c r="V60" s="63">
        <v>0</v>
      </c>
      <c r="W60" s="69">
        <f>W61+W63</f>
        <v>1650770</v>
      </c>
      <c r="X60" s="69">
        <f>X61+X63</f>
        <v>1640770</v>
      </c>
      <c r="Y60" s="69">
        <f>Y61+Y63</f>
        <v>1640770</v>
      </c>
    </row>
    <row r="61" spans="1:25" ht="33" customHeight="1">
      <c r="A61" s="77"/>
      <c r="B61" s="73"/>
      <c r="C61" s="74"/>
      <c r="D61" s="75"/>
      <c r="E61" s="75"/>
      <c r="F61" s="372" t="s">
        <v>148</v>
      </c>
      <c r="G61" s="372"/>
      <c r="H61" s="372"/>
      <c r="I61" s="372"/>
      <c r="J61" s="72">
        <v>5260075080</v>
      </c>
      <c r="K61" s="56">
        <v>502</v>
      </c>
      <c r="L61" s="66">
        <v>8</v>
      </c>
      <c r="M61" s="66">
        <v>1</v>
      </c>
      <c r="N61" s="68">
        <v>0</v>
      </c>
      <c r="O61" s="60"/>
      <c r="P61" s="61">
        <v>10000</v>
      </c>
      <c r="Q61" s="356"/>
      <c r="R61" s="356"/>
      <c r="S61" s="356"/>
      <c r="T61" s="356"/>
      <c r="U61" s="63">
        <v>0</v>
      </c>
      <c r="V61" s="63">
        <v>0</v>
      </c>
      <c r="W61" s="221">
        <f>W62+W65</f>
        <v>1630770</v>
      </c>
      <c r="X61" s="221">
        <f>X62+X65</f>
        <v>1630770</v>
      </c>
      <c r="Y61" s="221">
        <f>Y62+Y65</f>
        <v>1630770</v>
      </c>
    </row>
    <row r="62" spans="1:25" ht="18" customHeight="1">
      <c r="A62" s="77"/>
      <c r="B62" s="73"/>
      <c r="C62" s="74"/>
      <c r="D62" s="75"/>
      <c r="E62" s="75"/>
      <c r="F62" s="372" t="s">
        <v>126</v>
      </c>
      <c r="G62" s="372"/>
      <c r="H62" s="372"/>
      <c r="I62" s="372"/>
      <c r="J62" s="72">
        <v>5260075080</v>
      </c>
      <c r="K62" s="56">
        <v>502</v>
      </c>
      <c r="L62" s="66">
        <v>8</v>
      </c>
      <c r="M62" s="66">
        <v>1</v>
      </c>
      <c r="N62" s="68">
        <v>540</v>
      </c>
      <c r="O62" s="60"/>
      <c r="P62" s="61">
        <v>10000</v>
      </c>
      <c r="Q62" s="356"/>
      <c r="R62" s="356"/>
      <c r="S62" s="356"/>
      <c r="T62" s="356"/>
      <c r="U62" s="63">
        <v>0</v>
      </c>
      <c r="V62" s="63">
        <v>0</v>
      </c>
      <c r="W62" s="222">
        <v>1360520</v>
      </c>
      <c r="X62" s="222">
        <v>1630770</v>
      </c>
      <c r="Y62" s="222">
        <v>1630770</v>
      </c>
    </row>
    <row r="63" spans="1:25" ht="32.25" customHeight="1">
      <c r="A63" s="77"/>
      <c r="B63" s="73"/>
      <c r="C63" s="74"/>
      <c r="D63" s="76"/>
      <c r="E63" s="76"/>
      <c r="F63" s="76"/>
      <c r="G63" s="76"/>
      <c r="H63" s="76"/>
      <c r="I63" s="76" t="s">
        <v>147</v>
      </c>
      <c r="J63" s="72">
        <v>5260095220</v>
      </c>
      <c r="K63" s="56"/>
      <c r="L63" s="66">
        <v>8</v>
      </c>
      <c r="M63" s="66">
        <v>0</v>
      </c>
      <c r="N63" s="68">
        <v>0</v>
      </c>
      <c r="O63" s="60"/>
      <c r="P63" s="61"/>
      <c r="Q63" s="63"/>
      <c r="R63" s="63"/>
      <c r="S63" s="63"/>
      <c r="T63" s="63"/>
      <c r="U63" s="63"/>
      <c r="V63" s="63"/>
      <c r="W63" s="222">
        <f>W64</f>
        <v>20000</v>
      </c>
      <c r="X63" s="222">
        <f>X64</f>
        <v>10000</v>
      </c>
      <c r="Y63" s="222">
        <f>Y64</f>
        <v>10000</v>
      </c>
    </row>
    <row r="64" spans="1:25" ht="32.25" customHeight="1">
      <c r="A64" s="77"/>
      <c r="B64" s="73"/>
      <c r="C64" s="74"/>
      <c r="D64" s="76"/>
      <c r="E64" s="76"/>
      <c r="F64" s="357" t="s">
        <v>124</v>
      </c>
      <c r="G64" s="358"/>
      <c r="H64" s="358"/>
      <c r="I64" s="359"/>
      <c r="J64" s="72">
        <v>5260095220</v>
      </c>
      <c r="K64" s="56"/>
      <c r="L64" s="66">
        <v>8</v>
      </c>
      <c r="M64" s="66">
        <v>1</v>
      </c>
      <c r="N64" s="68">
        <v>240</v>
      </c>
      <c r="O64" s="60"/>
      <c r="P64" s="61"/>
      <c r="Q64" s="309"/>
      <c r="R64" s="310"/>
      <c r="S64" s="310"/>
      <c r="T64" s="311"/>
      <c r="U64" s="63"/>
      <c r="V64" s="63"/>
      <c r="W64" s="222">
        <v>20000</v>
      </c>
      <c r="X64" s="222">
        <v>10000</v>
      </c>
      <c r="Y64" s="222">
        <v>10000</v>
      </c>
    </row>
    <row r="65" spans="1:25" ht="29.25" customHeight="1">
      <c r="A65" s="77"/>
      <c r="B65" s="73"/>
      <c r="C65" s="74"/>
      <c r="D65" s="76"/>
      <c r="E65" s="76"/>
      <c r="F65" s="252"/>
      <c r="G65" s="327" t="s">
        <v>257</v>
      </c>
      <c r="H65" s="327"/>
      <c r="I65" s="328"/>
      <c r="J65" s="72">
        <v>5260097030</v>
      </c>
      <c r="K65" s="56">
        <v>503</v>
      </c>
      <c r="L65" s="66">
        <v>0</v>
      </c>
      <c r="M65" s="66">
        <v>0</v>
      </c>
      <c r="N65" s="68">
        <v>0</v>
      </c>
      <c r="O65" s="60"/>
      <c r="P65" s="61">
        <v>0</v>
      </c>
      <c r="Q65" s="356"/>
      <c r="R65" s="356"/>
      <c r="S65" s="356"/>
      <c r="T65" s="356"/>
      <c r="U65" s="63">
        <v>0</v>
      </c>
      <c r="V65" s="63">
        <v>0</v>
      </c>
      <c r="W65" s="69">
        <f>W66</f>
        <v>270250</v>
      </c>
      <c r="X65" s="69">
        <f>X66</f>
        <v>0</v>
      </c>
      <c r="Y65" s="69">
        <f>Y66</f>
        <v>0</v>
      </c>
    </row>
    <row r="66" spans="1:25" ht="29.25" customHeight="1">
      <c r="A66" s="77"/>
      <c r="B66" s="73"/>
      <c r="C66" s="74"/>
      <c r="D66" s="76"/>
      <c r="E66" s="76"/>
      <c r="F66" s="252"/>
      <c r="G66" s="303"/>
      <c r="H66" s="303"/>
      <c r="I66" s="304" t="s">
        <v>126</v>
      </c>
      <c r="J66" s="72">
        <v>5260097030</v>
      </c>
      <c r="K66" s="56"/>
      <c r="L66" s="66">
        <v>8</v>
      </c>
      <c r="M66" s="66">
        <v>0</v>
      </c>
      <c r="N66" s="68">
        <v>0</v>
      </c>
      <c r="O66" s="60"/>
      <c r="P66" s="61"/>
      <c r="Q66" s="63"/>
      <c r="R66" s="63"/>
      <c r="S66" s="63"/>
      <c r="T66" s="63"/>
      <c r="U66" s="63"/>
      <c r="V66" s="63"/>
      <c r="W66" s="69">
        <v>270250</v>
      </c>
      <c r="X66" s="69">
        <v>0</v>
      </c>
      <c r="Y66" s="69">
        <v>0</v>
      </c>
    </row>
    <row r="67" spans="1:25" ht="29.25" customHeight="1">
      <c r="A67" s="77"/>
      <c r="B67" s="73"/>
      <c r="C67" s="74"/>
      <c r="D67" s="76"/>
      <c r="E67" s="76"/>
      <c r="F67" s="252"/>
      <c r="G67" s="303"/>
      <c r="H67" s="303"/>
      <c r="I67" s="304" t="s">
        <v>172</v>
      </c>
      <c r="J67" s="72">
        <v>5210025050</v>
      </c>
      <c r="K67" s="56"/>
      <c r="L67" s="66">
        <v>10</v>
      </c>
      <c r="M67" s="66">
        <v>1</v>
      </c>
      <c r="N67" s="68">
        <v>0</v>
      </c>
      <c r="O67" s="60"/>
      <c r="P67" s="61"/>
      <c r="Q67" s="63"/>
      <c r="R67" s="63"/>
      <c r="S67" s="63"/>
      <c r="T67" s="63"/>
      <c r="U67" s="63"/>
      <c r="V67" s="63"/>
      <c r="W67" s="69">
        <f>W68</f>
        <v>0</v>
      </c>
      <c r="X67" s="69">
        <f>X68</f>
        <v>1000</v>
      </c>
      <c r="Y67" s="69">
        <f>Y68</f>
        <v>1000</v>
      </c>
    </row>
    <row r="68" spans="1:25" ht="29.25" customHeight="1">
      <c r="A68" s="77"/>
      <c r="B68" s="73"/>
      <c r="C68" s="74"/>
      <c r="D68" s="76"/>
      <c r="E68" s="76"/>
      <c r="F68" s="252"/>
      <c r="G68" s="303"/>
      <c r="H68" s="303"/>
      <c r="I68" s="304" t="s">
        <v>171</v>
      </c>
      <c r="J68" s="72">
        <v>5210025050</v>
      </c>
      <c r="K68" s="56"/>
      <c r="L68" s="66">
        <v>10</v>
      </c>
      <c r="M68" s="66">
        <v>1</v>
      </c>
      <c r="N68" s="68">
        <v>310</v>
      </c>
      <c r="O68" s="60"/>
      <c r="P68" s="61"/>
      <c r="Q68" s="63"/>
      <c r="R68" s="63"/>
      <c r="S68" s="63"/>
      <c r="T68" s="63"/>
      <c r="U68" s="63"/>
      <c r="V68" s="63"/>
      <c r="W68" s="69">
        <v>0</v>
      </c>
      <c r="X68" s="69">
        <v>1000</v>
      </c>
      <c r="Y68" s="69">
        <v>1000</v>
      </c>
    </row>
    <row r="69" spans="1:25" ht="15" customHeight="1">
      <c r="A69" s="78"/>
      <c r="B69" s="78"/>
      <c r="C69" s="78"/>
      <c r="D69" s="78"/>
      <c r="E69" s="78"/>
      <c r="F69" s="382" t="s">
        <v>149</v>
      </c>
      <c r="G69" s="383"/>
      <c r="H69" s="383"/>
      <c r="I69" s="384"/>
      <c r="J69" s="81"/>
      <c r="K69" s="80"/>
      <c r="L69" s="79"/>
      <c r="M69" s="79"/>
      <c r="N69" s="81"/>
      <c r="O69" s="80"/>
      <c r="P69" s="82">
        <v>10000</v>
      </c>
      <c r="Q69" s="62"/>
      <c r="R69" s="62"/>
      <c r="S69" s="62"/>
      <c r="T69" s="62"/>
      <c r="U69" s="62">
        <v>0</v>
      </c>
      <c r="V69" s="62">
        <v>0</v>
      </c>
      <c r="W69" s="100">
        <f>W9</f>
        <v>4858532.5299999993</v>
      </c>
      <c r="X69" s="83">
        <f>X9</f>
        <v>3644300</v>
      </c>
      <c r="Y69" s="83">
        <f>Y9</f>
        <v>4033200</v>
      </c>
    </row>
  </sheetData>
  <mergeCells count="84">
    <mergeCell ref="C14:I14"/>
    <mergeCell ref="Q14:T14"/>
    <mergeCell ref="A6:Y6"/>
    <mergeCell ref="A8:I8"/>
    <mergeCell ref="A9:I9"/>
    <mergeCell ref="Q9:T9"/>
    <mergeCell ref="A13:I13"/>
    <mergeCell ref="Q13:T13"/>
    <mergeCell ref="F19:I19"/>
    <mergeCell ref="Q19:T19"/>
    <mergeCell ref="F15:I15"/>
    <mergeCell ref="Q15:T15"/>
    <mergeCell ref="C18:I18"/>
    <mergeCell ref="Q18:T18"/>
    <mergeCell ref="Q17:T17"/>
    <mergeCell ref="Q16:T16"/>
    <mergeCell ref="A17:I17"/>
    <mergeCell ref="F21:I21"/>
    <mergeCell ref="Q21:T21"/>
    <mergeCell ref="F27:I27"/>
    <mergeCell ref="Q27:T27"/>
    <mergeCell ref="A31:I31"/>
    <mergeCell ref="Q31:T31"/>
    <mergeCell ref="D30:I30"/>
    <mergeCell ref="Q30:T30"/>
    <mergeCell ref="E33:I33"/>
    <mergeCell ref="Q33:T33"/>
    <mergeCell ref="E34:I34"/>
    <mergeCell ref="Q34:T34"/>
    <mergeCell ref="C32:I32"/>
    <mergeCell ref="Q32:T32"/>
    <mergeCell ref="C38:I38"/>
    <mergeCell ref="Q38:T38"/>
    <mergeCell ref="F35:I35"/>
    <mergeCell ref="Q35:T35"/>
    <mergeCell ref="A37:I37"/>
    <mergeCell ref="Q37:T37"/>
    <mergeCell ref="D36:I36"/>
    <mergeCell ref="Q36:T36"/>
    <mergeCell ref="E39:I39"/>
    <mergeCell ref="Q39:T39"/>
    <mergeCell ref="F40:I40"/>
    <mergeCell ref="Q40:T40"/>
    <mergeCell ref="D41:I41"/>
    <mergeCell ref="Q41:T41"/>
    <mergeCell ref="E44:I44"/>
    <mergeCell ref="Q44:T44"/>
    <mergeCell ref="F45:I45"/>
    <mergeCell ref="Q45:T45"/>
    <mergeCell ref="C42:I42"/>
    <mergeCell ref="Q42:T42"/>
    <mergeCell ref="C43:I43"/>
    <mergeCell ref="Q43:T43"/>
    <mergeCell ref="C53:I53"/>
    <mergeCell ref="Q53:T53"/>
    <mergeCell ref="A52:I52"/>
    <mergeCell ref="Q52:T52"/>
    <mergeCell ref="D51:I51"/>
    <mergeCell ref="Q51:T51"/>
    <mergeCell ref="E54:I54"/>
    <mergeCell ref="Q54:T54"/>
    <mergeCell ref="F55:I55"/>
    <mergeCell ref="Q55:T55"/>
    <mergeCell ref="D58:I58"/>
    <mergeCell ref="Q58:T58"/>
    <mergeCell ref="F62:I62"/>
    <mergeCell ref="Q62:T62"/>
    <mergeCell ref="Q65:T65"/>
    <mergeCell ref="G65:I65"/>
    <mergeCell ref="F64:I64"/>
    <mergeCell ref="Q59:T59"/>
    <mergeCell ref="C60:I60"/>
    <mergeCell ref="Q60:T60"/>
    <mergeCell ref="A59:I59"/>
    <mergeCell ref="F69:I69"/>
    <mergeCell ref="A10:I10"/>
    <mergeCell ref="Q10:T10"/>
    <mergeCell ref="C11:I11"/>
    <mergeCell ref="Q11:T11"/>
    <mergeCell ref="E12:I12"/>
    <mergeCell ref="Q12:T12"/>
    <mergeCell ref="E16:I16"/>
    <mergeCell ref="F61:I61"/>
    <mergeCell ref="Q61:T61"/>
  </mergeCells>
  <pageMargins left="0.70866141732283472" right="0.52" top="0.41" bottom="0.33" header="0.31496062992125984" footer="0.31496062992125984"/>
  <pageSetup paperSize="9"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2022-07-01T07:02:48Z</cp:lastPrinted>
  <dcterms:created xsi:type="dcterms:W3CDTF">2009-11-09T07:06:48Z</dcterms:created>
  <dcterms:modified xsi:type="dcterms:W3CDTF">2022-07-01T12:03:48Z</dcterms:modified>
</cp:coreProperties>
</file>