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P21" i="4"/>
  <c r="Q21"/>
  <c r="O21"/>
  <c r="P22"/>
  <c r="Q22"/>
  <c r="O22"/>
  <c r="O23"/>
  <c r="Y24" i="5"/>
  <c r="Z24"/>
  <c r="X24"/>
  <c r="Y25"/>
  <c r="Z25"/>
  <c r="X25"/>
  <c r="P71" i="4"/>
  <c r="P70" s="1"/>
  <c r="P69" s="1"/>
  <c r="P68" s="1"/>
  <c r="P67" s="1"/>
  <c r="P66" s="1"/>
  <c r="Q71"/>
  <c r="Q70" s="1"/>
  <c r="Q69" s="1"/>
  <c r="Q68" s="1"/>
  <c r="Q67" s="1"/>
  <c r="Q66" s="1"/>
  <c r="O71"/>
  <c r="O70" s="1"/>
  <c r="O69" s="1"/>
  <c r="O68" s="1"/>
  <c r="O67" s="1"/>
  <c r="O66" s="1"/>
  <c r="O77"/>
  <c r="Y80" i="5"/>
  <c r="Z80"/>
  <c r="X80"/>
  <c r="Y81"/>
  <c r="Z81"/>
  <c r="X81"/>
  <c r="Y82"/>
  <c r="Z82"/>
  <c r="X82"/>
  <c r="Y83"/>
  <c r="Z83"/>
  <c r="X83"/>
  <c r="Y84"/>
  <c r="Z84"/>
  <c r="X84"/>
  <c r="Y85"/>
  <c r="Z85"/>
  <c r="X85"/>
  <c r="Y37"/>
  <c r="Z37"/>
  <c r="X37"/>
  <c r="Y35"/>
  <c r="Z35"/>
  <c r="X35"/>
  <c r="Y33"/>
  <c r="Z33"/>
  <c r="X33"/>
  <c r="P28" i="4"/>
  <c r="P27"/>
  <c r="Q28"/>
  <c r="Q27"/>
  <c r="P26"/>
  <c r="P25"/>
  <c r="Q26"/>
  <c r="Q25"/>
  <c r="O26"/>
  <c r="O25"/>
  <c r="O28"/>
  <c r="O27" s="1"/>
  <c r="X42" i="5"/>
  <c r="X41"/>
  <c r="Z42"/>
  <c r="Z40"/>
  <c r="Z39"/>
  <c r="X43"/>
  <c r="Y43"/>
  <c r="Y42"/>
  <c r="Z43"/>
  <c r="E58" i="2"/>
  <c r="E57"/>
  <c r="D58"/>
  <c r="D57"/>
  <c r="C58"/>
  <c r="C57"/>
  <c r="E55"/>
  <c r="E54"/>
  <c r="D55"/>
  <c r="D54"/>
  <c r="C55"/>
  <c r="C54"/>
  <c r="E52"/>
  <c r="D52"/>
  <c r="C52"/>
  <c r="E50"/>
  <c r="D50"/>
  <c r="D49"/>
  <c r="C50"/>
  <c r="E49"/>
  <c r="E45"/>
  <c r="D45"/>
  <c r="D44"/>
  <c r="C45"/>
  <c r="C44"/>
  <c r="E44"/>
  <c r="E42"/>
  <c r="E41"/>
  <c r="E40"/>
  <c r="D42"/>
  <c r="D41"/>
  <c r="C42"/>
  <c r="C41"/>
  <c r="E38"/>
  <c r="E37"/>
  <c r="E36"/>
  <c r="D38"/>
  <c r="C38"/>
  <c r="D37"/>
  <c r="C37"/>
  <c r="E34"/>
  <c r="D34"/>
  <c r="D33"/>
  <c r="C34"/>
  <c r="C33"/>
  <c r="E33"/>
  <c r="E31"/>
  <c r="E30"/>
  <c r="E29"/>
  <c r="D31"/>
  <c r="D30"/>
  <c r="D29"/>
  <c r="D28"/>
  <c r="C31"/>
  <c r="C30"/>
  <c r="C29"/>
  <c r="E26"/>
  <c r="D26"/>
  <c r="C26"/>
  <c r="E24"/>
  <c r="D24"/>
  <c r="C24"/>
  <c r="C19"/>
  <c r="C18"/>
  <c r="E22"/>
  <c r="D22"/>
  <c r="D19"/>
  <c r="D18"/>
  <c r="C22"/>
  <c r="E20"/>
  <c r="E19"/>
  <c r="E18"/>
  <c r="D20"/>
  <c r="C20"/>
  <c r="E16"/>
  <c r="D16"/>
  <c r="C16"/>
  <c r="C13"/>
  <c r="C12"/>
  <c r="E14"/>
  <c r="D14"/>
  <c r="D13"/>
  <c r="D12"/>
  <c r="C14"/>
  <c r="Y106" i="5"/>
  <c r="Z106"/>
  <c r="X106"/>
  <c r="X92"/>
  <c r="X91"/>
  <c r="X90"/>
  <c r="X89"/>
  <c r="X88"/>
  <c r="X87"/>
  <c r="Y26"/>
  <c r="P23" i="4"/>
  <c r="Z26" i="5"/>
  <c r="Q23" i="4"/>
  <c r="Z30" i="5"/>
  <c r="Q24" i="4"/>
  <c r="X100" i="5"/>
  <c r="O88" i="4"/>
  <c r="O87" s="1"/>
  <c r="O84"/>
  <c r="O83" s="1"/>
  <c r="P84"/>
  <c r="Q84"/>
  <c r="O30"/>
  <c r="O29" s="1"/>
  <c r="Y92" i="5"/>
  <c r="P77" i="4"/>
  <c r="P76"/>
  <c r="P75" s="1"/>
  <c r="P74" s="1"/>
  <c r="P73" s="1"/>
  <c r="P72" s="1"/>
  <c r="H24" i="3" s="1"/>
  <c r="Z92" i="5"/>
  <c r="Q77" i="4"/>
  <c r="Q76" s="1"/>
  <c r="Q75" s="1"/>
  <c r="Q74" s="1"/>
  <c r="Q73" s="1"/>
  <c r="Q72" s="1"/>
  <c r="I24" i="3" s="1"/>
  <c r="X26" i="5"/>
  <c r="Y100"/>
  <c r="Z100"/>
  <c r="Y50"/>
  <c r="P42" i="4"/>
  <c r="P41"/>
  <c r="Z50" i="5"/>
  <c r="Z49"/>
  <c r="Z48"/>
  <c r="X50"/>
  <c r="O41" i="4"/>
  <c r="O40"/>
  <c r="O39"/>
  <c r="O38"/>
  <c r="O37"/>
  <c r="X30" i="5"/>
  <c r="O24" i="4"/>
  <c r="X58" i="5"/>
  <c r="O49" i="4"/>
  <c r="X61" i="5"/>
  <c r="O50" i="4"/>
  <c r="P87"/>
  <c r="Q87"/>
  <c r="Q83"/>
  <c r="I27" i="3"/>
  <c r="G27"/>
  <c r="H27"/>
  <c r="Z114" i="5"/>
  <c r="Z113"/>
  <c r="Z112"/>
  <c r="Y114"/>
  <c r="Y113"/>
  <c r="Y112"/>
  <c r="X114"/>
  <c r="X113"/>
  <c r="X112"/>
  <c r="Q30" i="4"/>
  <c r="Q29" s="1"/>
  <c r="P30"/>
  <c r="P29" s="1"/>
  <c r="X103" i="5"/>
  <c r="X102"/>
  <c r="Y103"/>
  <c r="Y102"/>
  <c r="Z103"/>
  <c r="Q86" i="4"/>
  <c r="Q85" s="1"/>
  <c r="Q82" s="1"/>
  <c r="Q81" s="1"/>
  <c r="Q80" s="1"/>
  <c r="Q79" s="1"/>
  <c r="Q78" s="1"/>
  <c r="I26" i="3" s="1"/>
  <c r="I25" s="1"/>
  <c r="Z77" i="5"/>
  <c r="Q64" i="4"/>
  <c r="Q63" s="1"/>
  <c r="Q62" s="1"/>
  <c r="Q61" s="1"/>
  <c r="Q60" s="1"/>
  <c r="Q59" s="1"/>
  <c r="Y77" i="5"/>
  <c r="Y76"/>
  <c r="Y75"/>
  <c r="X77"/>
  <c r="X76"/>
  <c r="X75"/>
  <c r="Z69"/>
  <c r="Z68"/>
  <c r="Z67"/>
  <c r="Y69"/>
  <c r="Y68"/>
  <c r="Y67"/>
  <c r="X69"/>
  <c r="X68"/>
  <c r="X67"/>
  <c r="Z61"/>
  <c r="Q50" i="4"/>
  <c r="Y61" i="5"/>
  <c r="P50" i="4"/>
  <c r="Z58" i="5"/>
  <c r="Q49" i="4"/>
  <c r="Q48" s="1"/>
  <c r="Q47" s="1"/>
  <c r="Q46" s="1"/>
  <c r="Q45" s="1"/>
  <c r="Q44" s="1"/>
  <c r="Q43" s="1"/>
  <c r="I17" i="3" s="1"/>
  <c r="I16" s="1"/>
  <c r="Y58" i="5"/>
  <c r="P49" i="4"/>
  <c r="Q36"/>
  <c r="Q35"/>
  <c r="Q34" s="1"/>
  <c r="Q33" s="1"/>
  <c r="Q32" s="1"/>
  <c r="Q31" s="1"/>
  <c r="I14" i="3" s="1"/>
  <c r="Y30" i="5"/>
  <c r="P24" i="4"/>
  <c r="Z18" i="5"/>
  <c r="Q17" i="4"/>
  <c r="Q16" s="1"/>
  <c r="Q15" s="1"/>
  <c r="Y18" i="5"/>
  <c r="Y17"/>
  <c r="Y16"/>
  <c r="P17" i="4"/>
  <c r="P16" s="1"/>
  <c r="P15" s="1"/>
  <c r="X18" i="5"/>
  <c r="O17" i="4"/>
  <c r="O16" s="1"/>
  <c r="O15" s="1"/>
  <c r="O36"/>
  <c r="O35"/>
  <c r="O34" s="1"/>
  <c r="O33" s="1"/>
  <c r="O32" s="1"/>
  <c r="O31" s="1"/>
  <c r="G14" i="3" s="1"/>
  <c r="P36" i="4"/>
  <c r="P35" s="1"/>
  <c r="P34" s="1"/>
  <c r="P33" s="1"/>
  <c r="P32" s="1"/>
  <c r="P31" s="1"/>
  <c r="H14" i="3" s="1"/>
  <c r="X49" i="5"/>
  <c r="X48"/>
  <c r="Q42" i="4"/>
  <c r="Q41"/>
  <c r="Z76" i="5"/>
  <c r="Z75"/>
  <c r="Z102"/>
  <c r="Z99"/>
  <c r="Z98"/>
  <c r="P57" i="4"/>
  <c r="P56" s="1"/>
  <c r="P55" s="1"/>
  <c r="P54" s="1"/>
  <c r="P53" s="1"/>
  <c r="P52" s="1"/>
  <c r="P51" s="1"/>
  <c r="H19" i="3" s="1"/>
  <c r="H18" s="1"/>
  <c r="O86" i="4"/>
  <c r="O85"/>
  <c r="X17" i="5"/>
  <c r="X16"/>
  <c r="X15"/>
  <c r="O57" i="4"/>
  <c r="O56" s="1"/>
  <c r="O55" s="1"/>
  <c r="O54" s="1"/>
  <c r="O53" s="1"/>
  <c r="O52" s="1"/>
  <c r="O51" s="1"/>
  <c r="G19" i="3" s="1"/>
  <c r="G18" s="1"/>
  <c r="O76" i="4"/>
  <c r="O75"/>
  <c r="O74" s="1"/>
  <c r="O73" s="1"/>
  <c r="O72" s="1"/>
  <c r="G24" i="3" s="1"/>
  <c r="Y91" i="5"/>
  <c r="Y90"/>
  <c r="Y89"/>
  <c r="Y88"/>
  <c r="Y87"/>
  <c r="P86" i="4"/>
  <c r="P85"/>
  <c r="Y57" i="5"/>
  <c r="Y56"/>
  <c r="P64" i="4"/>
  <c r="P63"/>
  <c r="P62" s="1"/>
  <c r="P61" s="1"/>
  <c r="P60" s="1"/>
  <c r="P59" s="1"/>
  <c r="P58" s="1"/>
  <c r="H21" i="3" s="1"/>
  <c r="H20" s="1"/>
  <c r="Z23" i="5"/>
  <c r="Z17"/>
  <c r="Z16"/>
  <c r="X14"/>
  <c r="X13"/>
  <c r="Z47"/>
  <c r="Z46"/>
  <c r="Z45"/>
  <c r="Y49"/>
  <c r="Y48"/>
  <c r="Z57"/>
  <c r="Z56"/>
  <c r="Y55"/>
  <c r="Y54"/>
  <c r="Y53"/>
  <c r="Y52"/>
  <c r="X57"/>
  <c r="X56"/>
  <c r="X54"/>
  <c r="X53"/>
  <c r="X52"/>
  <c r="Z65"/>
  <c r="Z64"/>
  <c r="Z63"/>
  <c r="Z66"/>
  <c r="Q57" i="4"/>
  <c r="Q56" s="1"/>
  <c r="Q55" s="1"/>
  <c r="Q54" s="1"/>
  <c r="Q53" s="1"/>
  <c r="Q52" s="1"/>
  <c r="Q51" s="1"/>
  <c r="I19" i="3" s="1"/>
  <c r="I18" s="1"/>
  <c r="Y65" i="5"/>
  <c r="Y64"/>
  <c r="Y63"/>
  <c r="Y66"/>
  <c r="X65"/>
  <c r="X64"/>
  <c r="X63"/>
  <c r="X66"/>
  <c r="O64" i="4"/>
  <c r="O63"/>
  <c r="O62" s="1"/>
  <c r="O61" s="1"/>
  <c r="O60" s="1"/>
  <c r="O59" s="1"/>
  <c r="O58" s="1"/>
  <c r="G21" i="3" s="1"/>
  <c r="G20" s="1"/>
  <c r="Z73" i="5"/>
  <c r="Z72"/>
  <c r="Z71"/>
  <c r="Z74"/>
  <c r="Y74"/>
  <c r="Y73"/>
  <c r="Y72"/>
  <c r="Y71"/>
  <c r="X74"/>
  <c r="X73"/>
  <c r="X72"/>
  <c r="X71"/>
  <c r="Z91"/>
  <c r="Z90"/>
  <c r="Z89"/>
  <c r="Z88"/>
  <c r="Z87"/>
  <c r="Y99"/>
  <c r="Y98"/>
  <c r="X99"/>
  <c r="X97"/>
  <c r="X96"/>
  <c r="X95"/>
  <c r="Z97"/>
  <c r="Z96"/>
  <c r="Z95"/>
  <c r="Y97"/>
  <c r="Y96"/>
  <c r="Y95"/>
  <c r="Z111"/>
  <c r="Z110"/>
  <c r="Y111"/>
  <c r="Y110"/>
  <c r="X111"/>
  <c r="X110"/>
  <c r="Y47"/>
  <c r="Y46"/>
  <c r="Y45"/>
  <c r="Z54"/>
  <c r="Z53"/>
  <c r="Z52"/>
  <c r="Z55"/>
  <c r="X98"/>
  <c r="Q95" i="4"/>
  <c r="Q94" s="1"/>
  <c r="Q93" s="1"/>
  <c r="Q92" s="1"/>
  <c r="Q91" s="1"/>
  <c r="Q90" s="1"/>
  <c r="Q89" s="1"/>
  <c r="Z109" i="5"/>
  <c r="Z108"/>
  <c r="Y109"/>
  <c r="Y108"/>
  <c r="P95" i="4"/>
  <c r="P94"/>
  <c r="P93" s="1"/>
  <c r="P92" s="1"/>
  <c r="P91" s="1"/>
  <c r="P90" s="1"/>
  <c r="P89" s="1"/>
  <c r="O95"/>
  <c r="O94" s="1"/>
  <c r="O93" s="1"/>
  <c r="O92" s="1"/>
  <c r="O91" s="1"/>
  <c r="O90" s="1"/>
  <c r="O89" s="1"/>
  <c r="X109" i="5"/>
  <c r="X108"/>
  <c r="E13" i="2"/>
  <c r="E12"/>
  <c r="E28"/>
  <c r="D40"/>
  <c r="D36"/>
  <c r="D11"/>
  <c r="D10"/>
  <c r="C49"/>
  <c r="C48"/>
  <c r="C47"/>
  <c r="E48"/>
  <c r="E47"/>
  <c r="C40"/>
  <c r="C36"/>
  <c r="C11"/>
  <c r="C10"/>
  <c r="C28"/>
  <c r="D48"/>
  <c r="D47"/>
  <c r="Z14" i="5"/>
  <c r="Z13"/>
  <c r="Z15"/>
  <c r="Y15"/>
  <c r="Y14"/>
  <c r="Y13"/>
  <c r="E11" i="2"/>
  <c r="E10"/>
  <c r="C22" i="1"/>
  <c r="C21" s="1"/>
  <c r="C20" s="1"/>
  <c r="C19" s="1"/>
  <c r="E22"/>
  <c r="E21" s="1"/>
  <c r="E20" s="1"/>
  <c r="E19" s="1"/>
  <c r="D22"/>
  <c r="D21" s="1"/>
  <c r="D20" s="1"/>
  <c r="D19" s="1"/>
  <c r="Z21" i="5"/>
  <c r="Z12"/>
  <c r="Y40"/>
  <c r="Y39"/>
  <c r="Y41"/>
  <c r="X40"/>
  <c r="X39"/>
  <c r="Z41"/>
  <c r="Y21"/>
  <c r="Y12"/>
  <c r="Y23"/>
  <c r="Y22"/>
  <c r="Z22"/>
  <c r="Y11"/>
  <c r="Y116"/>
  <c r="D26" i="1"/>
  <c r="D25"/>
  <c r="D24" s="1"/>
  <c r="D23" s="1"/>
  <c r="Z11" i="5"/>
  <c r="Z116"/>
  <c r="E26" i="1"/>
  <c r="E25" s="1"/>
  <c r="E24" s="1"/>
  <c r="E23" s="1"/>
  <c r="X47" i="5"/>
  <c r="X46"/>
  <c r="X45"/>
  <c r="G15" i="3"/>
  <c r="P83" i="4"/>
  <c r="P82"/>
  <c r="P81" s="1"/>
  <c r="P80" s="1"/>
  <c r="P79" s="1"/>
  <c r="P78" s="1"/>
  <c r="H26" i="3" s="1"/>
  <c r="H25" s="1"/>
  <c r="P48" i="4"/>
  <c r="P47"/>
  <c r="P46" s="1"/>
  <c r="P45" s="1"/>
  <c r="P44" s="1"/>
  <c r="P43" s="1"/>
  <c r="H17" i="3" s="1"/>
  <c r="H16" s="1"/>
  <c r="P20" i="4"/>
  <c r="P19"/>
  <c r="P18" s="1"/>
  <c r="H13" i="3" s="1"/>
  <c r="O20" i="4"/>
  <c r="O19"/>
  <c r="O18" s="1"/>
  <c r="G13" i="3" s="1"/>
  <c r="Q20" i="4"/>
  <c r="Q19"/>
  <c r="Q18" s="1"/>
  <c r="I13" i="3" s="1"/>
  <c r="Q40" i="4"/>
  <c r="Q39" s="1"/>
  <c r="Q38" s="1"/>
  <c r="Q37" s="1"/>
  <c r="I15" i="3"/>
  <c r="P40" i="4"/>
  <c r="P39"/>
  <c r="P38" s="1"/>
  <c r="P37" s="1"/>
  <c r="H15" i="3"/>
  <c r="O48" i="4"/>
  <c r="O47" s="1"/>
  <c r="O46" s="1"/>
  <c r="O45" s="1"/>
  <c r="O44" s="1"/>
  <c r="O43" s="1"/>
  <c r="G17" i="3" s="1"/>
  <c r="G16" s="1"/>
  <c r="X55" i="5"/>
  <c r="X23"/>
  <c r="X21"/>
  <c r="X22"/>
  <c r="X11"/>
  <c r="C26" i="1"/>
  <c r="C25" s="1"/>
  <c r="C24" s="1"/>
  <c r="C23" s="1"/>
  <c r="X12" i="5"/>
  <c r="X116"/>
  <c r="O11" i="4" l="1"/>
  <c r="O14"/>
  <c r="O13" s="1"/>
  <c r="O12" s="1"/>
  <c r="G12" i="3" s="1"/>
  <c r="G11" s="1"/>
  <c r="P11" i="4"/>
  <c r="P14"/>
  <c r="P13" s="1"/>
  <c r="P12" s="1"/>
  <c r="H12" i="3" s="1"/>
  <c r="H11" s="1"/>
  <c r="Q11" i="4"/>
  <c r="Q14"/>
  <c r="Q13" s="1"/>
  <c r="Q12" s="1"/>
  <c r="I12" i="3" s="1"/>
  <c r="I11" s="1"/>
  <c r="Q65" i="4"/>
  <c r="I22" i="3" s="1"/>
  <c r="I23"/>
  <c r="E18" i="1"/>
  <c r="E17" s="1"/>
  <c r="I21" i="3"/>
  <c r="I20" s="1"/>
  <c r="Q58" i="4"/>
  <c r="G23" i="3"/>
  <c r="O65" i="4"/>
  <c r="G22" i="3" s="1"/>
  <c r="H23"/>
  <c r="P65" i="4"/>
  <c r="H22" i="3" s="1"/>
  <c r="D18" i="1"/>
  <c r="D17" s="1"/>
  <c r="C18"/>
  <c r="C17" s="1"/>
  <c r="O82" i="4"/>
  <c r="O81" s="1"/>
  <c r="O80" s="1"/>
  <c r="O79" s="1"/>
  <c r="O78" s="1"/>
  <c r="G26" i="3" s="1"/>
  <c r="G25" s="1"/>
  <c r="Q96" i="4" l="1"/>
  <c r="P96"/>
  <c r="O96"/>
  <c r="I29" i="3"/>
  <c r="H29"/>
  <c r="G29"/>
</calcChain>
</file>

<file path=xl/sharedStrings.xml><?xml version="1.0" encoding="utf-8"?>
<sst xmlns="http://schemas.openxmlformats.org/spreadsheetml/2006/main" count="494" uniqueCount="251">
  <si>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</si>
  <si>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</si>
  <si>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</si>
  <si>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</si>
  <si>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</si>
  <si>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</si>
  <si>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</si>
  <si>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</si>
  <si>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</si>
  <si>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</si>
  <si>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</si>
  <si>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</si>
  <si>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</si>
  <si>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</si>
  <si>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</si>
  <si>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</si>
  <si>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</si>
  <si>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</si>
  <si>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</si>
  <si>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</si>
  <si>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</si>
  <si>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</si>
  <si>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</si>
  <si>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</si>
  <si>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</si>
  <si>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</si>
  <si>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</si>
  <si>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</si>
  <si>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</si>
  <si>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</si>
  <si>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</si>
  <si>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</si>
  <si>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</si>
  <si>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</si>
  <si>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</si>
  <si>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</si>
  <si>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</si>
  <si>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</si>
  <si>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</si>
  <si>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</si>
  <si>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</si>
  <si>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</si>
  <si>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</si>
  <si>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</si>
  <si>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</si>
  <si>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</si>
  <si>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</si>
  <si>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</si>
  <si>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</si>
  <si>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</si>
  <si>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</si>
  <si>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</si>
  <si>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</si>
  <si>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</si>
  <si>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</si>
  <si>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</si>
  <si>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</si>
  <si>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</si>
  <si>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</si>
  <si>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</si>
  <si>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</si>
  <si>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</si>
  <si>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</si>
  <si>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</si>
  <si>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</si>
  <si>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</si>
  <si>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</si>
  <si>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</si>
  <si>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</si>
  <si>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</si>
  <si>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</si>
  <si>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</si>
  <si>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</si>
  <si>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</si>
  <si>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</si>
  <si>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</si>
  <si>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</si>
  <si>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</si>
  <si>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</si>
  <si>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</si>
  <si>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</si>
  <si>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</si>
  <si>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</si>
  <si>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</si>
  <si>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</si>
  <si>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</si>
  <si>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</si>
  <si>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</si>
  <si>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</si>
  <si>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</si>
  <si>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</si>
  <si>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</si>
  <si>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</si>
  <si>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</si>
  <si>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</si>
  <si>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</si>
  <si>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</si>
  <si>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</si>
  <si>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</si>
  <si>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</si>
  <si>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</si>
  <si>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</si>
  <si>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</si>
  <si>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</si>
  <si>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</si>
  <si>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</si>
  <si>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</si>
  <si>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</si>
  <si>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</si>
  <si>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</si>
  <si>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</si>
  <si>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</si>
  <si>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</si>
  <si>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</si>
  <si>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</si>
  <si>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</si>
  <si>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</si>
  <si>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</si>
  <si>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</si>
  <si>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</si>
  <si>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</si>
  <si>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</si>
  <si>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</si>
  <si>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</si>
  <si>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</si>
  <si>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</si>
  <si>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</si>
  <si>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</si>
  <si>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</si>
  <si>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</si>
  <si>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</si>
  <si>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</si>
  <si>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</si>
  <si>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</si>
  <si>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</si>
  <si>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</si>
  <si>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</si>
  <si>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</si>
  <si>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</si>
  <si>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</si>
  <si>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</si>
  <si>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</si>
  <si>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</si>
  <si>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</si>
  <si>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</si>
  <si>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</si>
  <si>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</si>
  <si>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</si>
  <si>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</si>
  <si>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</si>
  <si>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</si>
  <si>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</si>
  <si>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</si>
  <si>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</si>
  <si>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</si>
  <si>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</si>
  <si>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</si>
  <si>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</si>
  <si>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</si>
  <si>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</si>
  <si>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</si>
  <si>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</si>
  <si>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</si>
  <si>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</si>
  <si>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</si>
  <si>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</si>
  <si>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</si>
  <si>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</si>
  <si>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</si>
  <si>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</si>
  <si>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</si>
  <si>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</si>
  <si>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</si>
  <si>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</si>
  <si>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</si>
  <si>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</si>
  <si>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</si>
  <si>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</si>
  <si>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</si>
  <si>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</si>
  <si>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</si>
  <si>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</si>
  <si>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</si>
  <si>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</si>
  <si>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</si>
  <si>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</si>
  <si>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</si>
  <si>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</si>
  <si>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</si>
  <si>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</si>
  <si>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</si>
  <si>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</si>
  <si>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</si>
  <si>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</si>
  <si>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</si>
  <si>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</si>
  <si>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</si>
  <si>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</si>
  <si>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</si>
  <si>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</si>
  <si>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</si>
  <si>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</si>
  <si>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Центральный аппарат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</si>
  <si>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</si>
  <si>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</si>
  <si>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</si>
  <si>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</si>
  <si>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</si>
  <si>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</si>
  <si>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</si>
  <si>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000 10503010010000110</t>
  </si>
  <si>
    <t>000 10503000010000110</t>
  </si>
  <si>
    <t>182 10501011011000110</t>
  </si>
  <si>
    <t>000 10501011010000110</t>
  </si>
  <si>
    <t>000 10501010010000110</t>
  </si>
  <si>
    <t>000 10501000000000110</t>
  </si>
  <si>
    <t>000 10500000000000000</t>
  </si>
  <si>
    <t>от ____________2023 года  № ___</t>
  </si>
  <si>
    <t>ВЕДОМСТВЕННАЯ СТРУКТУРА РАСХОДОВ БЮДЖЕТА ПОСЕЛЕНИЯ НА 2024 ГОД И НА ПЛАНОВЫЙ ПЕРИОД 2025, 2026 ГОДОВ</t>
  </si>
  <si>
    <t>Распределение бюджетных ассигнований бюджета поселения на 2024 год  и на плановый период 2025 и 2026 годов по разделам, подразделам классификации расходов бюджета</t>
  </si>
  <si>
    <t>от  ______2023 года № ___</t>
  </si>
  <si>
    <r>
      <t>от ________2023 года 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____</t>
    </r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</si>
  <si>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</si>
  <si>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от _________2023 года № ____</t>
  </si>
  <si>
    <t>и на плановый период 2025 и 2026 годов</t>
  </si>
  <si>
    <r>
      <t>от  ______2023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___</t>
    </r>
  </si>
  <si>
    <t>Поступление доходов в бюджет поселения по кодам видов доходов, подвидов доходов на 2024 год и на плановый период 2025, 2026 годов</t>
  </si>
  <si>
    <t>182 10606043101000110</t>
  </si>
  <si>
    <t>121 20249999100000150</t>
  </si>
  <si>
    <t>121 20235118100000150</t>
  </si>
  <si>
    <t>121 20216001100000150</t>
  </si>
  <si>
    <t>121 20215001100000150</t>
  </si>
  <si>
    <t xml:space="preserve">Источники внутреннего финансирования дефицита  бюджета поселения на 2024 год </t>
  </si>
  <si>
    <t>2026 год</t>
  </si>
  <si>
    <t>52404Т0090</t>
  </si>
  <si>
    <t>52404Т0080</t>
  </si>
  <si>
    <t>52405Т0050</t>
  </si>
  <si>
    <t>52405Т0030</t>
  </si>
  <si>
    <t>52405Т0040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</si>
  <si>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</si>
  <si>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</si>
  <si>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</si>
  <si>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</si>
  <si>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</si>
  <si>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</si>
  <si>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</si>
  <si>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52406Т0010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</si>
  <si>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</si>
  <si>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Комплекс процессных мероприятий «Развитие коммунального хозяйства»</t>
  </si>
  <si>
    <t>Коммунальное хозяйство</t>
  </si>
  <si>
    <t>5240600000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</si>
</sst>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3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6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2" borderId="1" xfId="1" applyNumberFormat="1" applyFont="1" applyFill="1" applyBorder="1" applyAlignment="1" applyProtection="1">
      <protection hidden="1"/>
    </xf>
    <xf numFmtId="164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6" fontId="11" fillId="3" borderId="15" xfId="1" applyNumberFormat="1" applyFont="1" applyFill="1" applyBorder="1" applyAlignment="1" applyProtection="1">
      <alignment wrapText="1"/>
      <protection hidden="1"/>
    </xf>
    <xf numFmtId="166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" xfId="1" applyNumberFormat="1" applyFont="1" applyFill="1" applyBorder="1" applyAlignment="1" applyProtection="1">
      <protection hidden="1"/>
    </xf>
    <xf numFmtId="169" fontId="11" fillId="3" borderId="2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64" fontId="9" fillId="3" borderId="14" xfId="1" applyNumberFormat="1" applyFont="1" applyFill="1" applyBorder="1" applyAlignment="1" applyProtection="1">
      <protection hidden="1"/>
    </xf>
    <xf numFmtId="164" fontId="9" fillId="3" borderId="1" xfId="1" applyNumberFormat="1" applyFont="1" applyFill="1" applyBorder="1" applyAlignment="1" applyProtection="1">
      <protection hidden="1"/>
    </xf>
    <xf numFmtId="164" fontId="9" fillId="3" borderId="2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8" fontId="9" fillId="3" borderId="10" xfId="1" applyNumberFormat="1" applyFont="1" applyFill="1" applyBorder="1" applyAlignment="1" applyProtection="1">
      <protection hidden="1"/>
    </xf>
    <xf numFmtId="169" fontId="9" fillId="3" borderId="10" xfId="1" applyNumberFormat="1" applyFont="1" applyFill="1" applyBorder="1" applyAlignment="1" applyProtection="1">
      <alignment horizontal="right"/>
      <protection hidden="1"/>
    </xf>
    <xf numFmtId="167" fontId="9" fillId="3" borderId="11" xfId="1" applyNumberFormat="1" applyFont="1" applyFill="1" applyBorder="1" applyAlignment="1" applyProtection="1">
      <alignment horizontal="right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6" fontId="11" fillId="3" borderId="14" xfId="1" applyNumberFormat="1" applyFont="1" applyFill="1" applyBorder="1" applyAlignment="1" applyProtection="1">
      <alignment wrapText="1"/>
      <protection hidden="1"/>
    </xf>
    <xf numFmtId="172" fontId="9" fillId="3" borderId="14" xfId="1" applyNumberFormat="1" applyFont="1" applyFill="1" applyBorder="1" applyAlignment="1" applyProtection="1">
      <alignment wrapText="1"/>
      <protection hidden="1"/>
    </xf>
    <xf numFmtId="172" fontId="9" fillId="3" borderId="16" xfId="1" applyNumberFormat="1" applyFont="1" applyFill="1" applyBorder="1" applyAlignment="1" applyProtection="1">
      <alignment wrapText="1"/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4" fontId="14" fillId="3" borderId="1" xfId="1" applyNumberFormat="1" applyFont="1" applyFill="1" applyBorder="1" applyAlignment="1" applyProtection="1">
      <protection hidden="1"/>
    </xf>
    <xf numFmtId="164" fontId="14" fillId="4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9" fillId="7" borderId="15" xfId="0" applyFont="1" applyFill="1" applyBorder="1" applyAlignment="1">
      <alignment horizontal="left" vertical="top" wrapText="1"/>
    </xf>
    <xf numFmtId="0" fontId="19" fillId="8" borderId="15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9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9" fillId="5" borderId="2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 wrapText="1"/>
    </xf>
    <xf numFmtId="0" fontId="19" fillId="6" borderId="2" xfId="0" applyFont="1" applyFill="1" applyBorder="1" applyAlignment="1">
      <alignment horizontal="center" wrapText="1"/>
    </xf>
    <xf numFmtId="4" fontId="19" fillId="6" borderId="1" xfId="0" applyNumberFormat="1" applyFont="1" applyFill="1" applyBorder="1" applyAlignment="1">
      <alignment horizontal="right" wrapText="1"/>
    </xf>
    <xf numFmtId="0" fontId="19" fillId="7" borderId="2" xfId="0" applyFont="1" applyFill="1" applyBorder="1" applyAlignment="1">
      <alignment horizontal="center" wrapText="1"/>
    </xf>
    <xf numFmtId="4" fontId="19" fillId="7" borderId="1" xfId="0" applyNumberFormat="1" applyFont="1" applyFill="1" applyBorder="1" applyAlignment="1">
      <alignment horizontal="right" wrapText="1"/>
    </xf>
    <xf numFmtId="0" fontId="19" fillId="8" borderId="2" xfId="0" applyFont="1" applyFill="1" applyBorder="1" applyAlignment="1">
      <alignment horizontal="center" wrapText="1"/>
    </xf>
    <xf numFmtId="4" fontId="19" fillId="8" borderId="1" xfId="0" applyNumberFormat="1" applyFont="1" applyFill="1" applyBorder="1" applyAlignment="1">
      <alignment horizontal="right" wrapText="1"/>
    </xf>
    <xf numFmtId="49" fontId="19" fillId="0" borderId="2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right" wrapText="1"/>
    </xf>
    <xf numFmtId="49" fontId="19" fillId="8" borderId="2" xfId="0" applyNumberFormat="1" applyFont="1" applyFill="1" applyBorder="1" applyAlignment="1">
      <alignment horizontal="center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right" wrapText="1"/>
    </xf>
    <xf numFmtId="0" fontId="19" fillId="9" borderId="2" xfId="0" applyFont="1" applyFill="1" applyBorder="1" applyAlignment="1">
      <alignment horizontal="center" wrapText="1"/>
    </xf>
    <xf numFmtId="4" fontId="19" fillId="9" borderId="1" xfId="0" applyNumberFormat="1" applyFont="1" applyFill="1" applyBorder="1" applyAlignment="1">
      <alignment horizontal="right" wrapText="1"/>
    </xf>
    <xf numFmtId="164" fontId="9" fillId="10" borderId="14" xfId="1" applyNumberFormat="1" applyFont="1" applyFill="1" applyBorder="1" applyAlignment="1" applyProtection="1">
      <protection hidden="1"/>
    </xf>
    <xf numFmtId="164" fontId="9" fillId="10" borderId="1" xfId="1" applyNumberFormat="1" applyFont="1" applyFill="1" applyBorder="1" applyAlignment="1" applyProtection="1">
      <protection hidden="1"/>
    </xf>
    <xf numFmtId="164" fontId="9" fillId="10" borderId="2" xfId="1" applyNumberFormat="1" applyFont="1" applyFill="1" applyBorder="1" applyAlignment="1" applyProtection="1">
      <protection hidden="1"/>
    </xf>
    <xf numFmtId="166" fontId="9" fillId="0" borderId="13" xfId="1" applyNumberFormat="1" applyFont="1" applyFill="1" applyBorder="1" applyAlignment="1" applyProtection="1">
      <alignment wrapText="1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3" fillId="0" borderId="1" xfId="1" applyNumberFormat="1" applyFont="1" applyFill="1" applyBorder="1" applyAlignment="1" applyProtection="1">
      <alignment wrapText="1"/>
      <protection hidden="1"/>
    </xf>
    <xf numFmtId="170" fontId="13" fillId="0" borderId="1" xfId="1" applyNumberFormat="1" applyFont="1" applyFill="1" applyBorder="1" applyAlignment="1" applyProtection="1">
      <alignment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67" fontId="9" fillId="3" borderId="13" xfId="1" applyNumberFormat="1" applyFont="1" applyFill="1" applyBorder="1" applyAlignment="1" applyProtection="1">
      <alignment horizontal="left" wrapText="1"/>
      <protection hidden="1"/>
    </xf>
    <xf numFmtId="167" fontId="9" fillId="3" borderId="16" xfId="1" applyNumberFormat="1" applyFont="1" applyFill="1" applyBorder="1" applyAlignment="1" applyProtection="1">
      <alignment horizontal="left" wrapText="1"/>
      <protection hidden="1"/>
    </xf>
    <xf numFmtId="167" fontId="9" fillId="3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3" xfId="1" applyNumberFormat="1" applyFont="1" applyFill="1" applyBorder="1" applyAlignment="1" applyProtection="1">
      <alignment wrapText="1"/>
      <protection hidden="1"/>
    </xf>
    <xf numFmtId="166" fontId="11" fillId="0" borderId="24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166" fontId="11" fillId="3" borderId="13" xfId="1" applyNumberFormat="1" applyFont="1" applyFill="1" applyBorder="1" applyAlignment="1" applyProtection="1">
      <alignment horizontal="left" wrapText="1"/>
      <protection hidden="1"/>
    </xf>
    <xf numFmtId="166" fontId="11" fillId="3" borderId="16" xfId="1" applyNumberFormat="1" applyFont="1" applyFill="1" applyBorder="1" applyAlignment="1" applyProtection="1">
      <alignment horizontal="left" wrapText="1"/>
      <protection hidden="1"/>
    </xf>
    <xf numFmtId="166" fontId="11" fillId="3" borderId="14" xfId="1" applyNumberFormat="1" applyFont="1" applyFill="1" applyBorder="1" applyAlignment="1" applyProtection="1">
      <alignment horizontal="left" wrapText="1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72" fontId="11" fillId="3" borderId="2" xfId="1" applyNumberFormat="1" applyFont="1" applyFill="1" applyBorder="1" applyAlignment="1" applyProtection="1">
      <alignment horizontal="left" wrapText="1"/>
      <protection hidden="1"/>
    </xf>
    <xf numFmtId="172" fontId="11" fillId="3" borderId="16" xfId="1" applyNumberFormat="1" applyFont="1" applyFill="1" applyBorder="1" applyAlignment="1" applyProtection="1">
      <alignment horizontal="left" wrapText="1"/>
      <protection hidden="1"/>
    </xf>
    <xf numFmtId="172" fontId="11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/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D31" sqref="D31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71" t="s">
        <v>21</v>
      </c>
      <c r="E1" s="271"/>
    </row>
    <row r="2" spans="1:5" ht="18.75">
      <c r="D2" s="271" t="s">
        <v>22</v>
      </c>
      <c r="E2" s="271"/>
    </row>
    <row r="3" spans="1:5" ht="18.75">
      <c r="D3" s="271" t="s">
        <v>147</v>
      </c>
      <c r="E3" s="271"/>
    </row>
    <row r="4" spans="1:5" ht="18.75">
      <c r="D4" s="6" t="s">
        <v>223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72" t="s">
        <v>232</v>
      </c>
      <c r="B10" s="273"/>
      <c r="C10" s="273"/>
      <c r="D10" s="273"/>
      <c r="E10" s="273"/>
    </row>
    <row r="11" spans="1:5" ht="20.25">
      <c r="A11" s="273" t="s">
        <v>224</v>
      </c>
      <c r="B11" s="272"/>
      <c r="C11" s="272"/>
      <c r="D11" s="272"/>
      <c r="E11" s="272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148</v>
      </c>
      <c r="D15" s="13" t="s">
        <v>173</v>
      </c>
      <c r="E15" s="13" t="s">
        <v>233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193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-4046800</v>
      </c>
      <c r="D19" s="5">
        <f t="shared" ref="D19:E21" si="0">D20</f>
        <v>-3730600</v>
      </c>
      <c r="E19" s="5">
        <f t="shared" si="0"/>
        <v>-3819700</v>
      </c>
    </row>
    <row r="20" spans="1:8" ht="18.75">
      <c r="A20" s="4" t="s">
        <v>9</v>
      </c>
      <c r="B20" s="15" t="s">
        <v>8</v>
      </c>
      <c r="C20" s="5">
        <f>C21</f>
        <v>-4046800</v>
      </c>
      <c r="D20" s="5">
        <f t="shared" si="0"/>
        <v>-3730600</v>
      </c>
      <c r="E20" s="5">
        <f t="shared" si="0"/>
        <v>-3819700</v>
      </c>
    </row>
    <row r="21" spans="1:8" ht="37.5">
      <c r="A21" s="4" t="s">
        <v>11</v>
      </c>
      <c r="B21" s="15" t="s">
        <v>10</v>
      </c>
      <c r="C21" s="5">
        <f>C22</f>
        <v>-4046800</v>
      </c>
      <c r="D21" s="5">
        <f t="shared" si="0"/>
        <v>-3730600</v>
      </c>
      <c r="E21" s="5">
        <f t="shared" si="0"/>
        <v>-3819700</v>
      </c>
    </row>
    <row r="22" spans="1:8" ht="37.5">
      <c r="A22" s="4" t="s">
        <v>23</v>
      </c>
      <c r="B22" s="15" t="s">
        <v>25</v>
      </c>
      <c r="C22" s="5">
        <f>'Приложение 2 доходы'!C10*(-1)</f>
        <v>-4046800</v>
      </c>
      <c r="D22" s="5">
        <f>'Приложение 2 доходы'!D10*(-1)</f>
        <v>-3730600</v>
      </c>
      <c r="E22" s="5">
        <f>'Приложение 2 доходы'!E10*(-1)</f>
        <v>-3819700</v>
      </c>
    </row>
    <row r="23" spans="1:8" ht="18.75">
      <c r="A23" s="4" t="s">
        <v>13</v>
      </c>
      <c r="B23" s="15" t="s">
        <v>12</v>
      </c>
      <c r="C23" s="5">
        <f>C24</f>
        <v>4046800</v>
      </c>
      <c r="D23" s="5">
        <f t="shared" ref="D23:E25" si="1">D24</f>
        <v>3730600</v>
      </c>
      <c r="E23" s="5">
        <f t="shared" si="1"/>
        <v>3819700</v>
      </c>
    </row>
    <row r="24" spans="1:8" ht="18.75">
      <c r="A24" s="4" t="s">
        <v>15</v>
      </c>
      <c r="B24" s="15" t="s">
        <v>14</v>
      </c>
      <c r="C24" s="5">
        <f>C25</f>
        <v>4046800</v>
      </c>
      <c r="D24" s="5">
        <f t="shared" si="1"/>
        <v>3730600</v>
      </c>
      <c r="E24" s="5">
        <f t="shared" si="1"/>
        <v>3819700</v>
      </c>
    </row>
    <row r="25" spans="1:8" ht="39.75" customHeight="1">
      <c r="A25" s="4" t="s">
        <v>17</v>
      </c>
      <c r="B25" s="15" t="s">
        <v>16</v>
      </c>
      <c r="C25" s="5">
        <f>C26</f>
        <v>4046800</v>
      </c>
      <c r="D25" s="5">
        <f t="shared" si="1"/>
        <v>3730600</v>
      </c>
      <c r="E25" s="5">
        <f t="shared" si="1"/>
        <v>3819700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4046800</v>
      </c>
      <c r="D26" s="5">
        <f>'Приложение 5'!Y116</f>
        <v>3730600</v>
      </c>
      <c r="E26" s="5">
        <f>'Приложение 5'!Z116</f>
        <v>3819700</v>
      </c>
    </row>
    <row r="27" spans="1:8" ht="39.75" customHeight="1">
      <c r="A27" s="237" t="s">
        <v>136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zoomScale="80" zoomScaleNormal="80" workbookViewId="0">
      <selection activeCell="E10" sqref="E10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155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146</v>
      </c>
    </row>
    <row r="4" spans="1:5">
      <c r="C4" s="23"/>
      <c r="D4" s="23"/>
      <c r="E4" s="23" t="s">
        <v>225</v>
      </c>
    </row>
    <row r="6" spans="1:5" ht="39.75" customHeight="1">
      <c r="A6" s="274" t="s">
        <v>226</v>
      </c>
      <c r="B6" s="274"/>
      <c r="C6" s="274"/>
      <c r="D6" s="274"/>
      <c r="E6" s="274"/>
    </row>
    <row r="7" spans="1:5" ht="16.5" thickBot="1">
      <c r="E7" s="25" t="s">
        <v>18</v>
      </c>
    </row>
    <row r="8" spans="1:5" ht="25.5">
      <c r="A8" s="202" t="s">
        <v>0</v>
      </c>
      <c r="B8" s="201" t="s">
        <v>161</v>
      </c>
      <c r="C8" s="205">
        <v>2024</v>
      </c>
      <c r="D8" s="201">
        <v>2025</v>
      </c>
      <c r="E8" s="206">
        <v>2026</v>
      </c>
    </row>
    <row r="9" spans="1:5" ht="12.75">
      <c r="A9" s="202">
        <v>1</v>
      </c>
      <c r="B9" s="202">
        <v>2</v>
      </c>
      <c r="C9" s="203">
        <v>3</v>
      </c>
      <c r="D9" s="202">
        <v>4</v>
      </c>
      <c r="E9" s="204">
        <v>5</v>
      </c>
    </row>
    <row r="10" spans="1:5" s="26" customFormat="1" ht="22.5">
      <c r="A10" s="215" t="s">
        <v>174</v>
      </c>
      <c r="B10" s="247" t="s">
        <v>27</v>
      </c>
      <c r="C10" s="248">
        <f>C11+C47</f>
        <v>4046800</v>
      </c>
      <c r="D10" s="248">
        <f>D11+D47</f>
        <v>3730600</v>
      </c>
      <c r="E10" s="248">
        <f>E11+E47</f>
        <v>3819700</v>
      </c>
    </row>
    <row r="11" spans="1:5" s="26" customFormat="1" ht="12.75">
      <c r="A11" s="215" t="s">
        <v>29</v>
      </c>
      <c r="B11" s="247" t="s">
        <v>28</v>
      </c>
      <c r="C11" s="248">
        <f>C12+C18+C28+C36</f>
        <v>1188000</v>
      </c>
      <c r="D11" s="248">
        <f>D12+D18+D28+D36</f>
        <v>1215000</v>
      </c>
      <c r="E11" s="248">
        <f>E12+E18+E28+E36</f>
        <v>1234000</v>
      </c>
    </row>
    <row r="12" spans="1:5" s="26" customFormat="1" ht="12.75">
      <c r="A12" s="216" t="s">
        <v>31</v>
      </c>
      <c r="B12" s="249" t="s">
        <v>30</v>
      </c>
      <c r="C12" s="250">
        <f>C13</f>
        <v>218000</v>
      </c>
      <c r="D12" s="250">
        <f>D13</f>
        <v>227000</v>
      </c>
      <c r="E12" s="250">
        <f>E13</f>
        <v>238000</v>
      </c>
    </row>
    <row r="13" spans="1:5" s="26" customFormat="1" ht="12.75">
      <c r="A13" s="217" t="s">
        <v>33</v>
      </c>
      <c r="B13" s="251" t="s">
        <v>32</v>
      </c>
      <c r="C13" s="252">
        <f>C14+C16</f>
        <v>218000</v>
      </c>
      <c r="D13" s="252">
        <f>D14+D16</f>
        <v>227000</v>
      </c>
      <c r="E13" s="252">
        <f>E14+E16</f>
        <v>238000</v>
      </c>
    </row>
    <row r="14" spans="1:5" s="26" customFormat="1" ht="54" customHeight="1">
      <c r="A14" s="218" t="s">
        <v>35</v>
      </c>
      <c r="B14" s="253" t="s">
        <v>34</v>
      </c>
      <c r="C14" s="254">
        <f>C15</f>
        <v>216000</v>
      </c>
      <c r="D14" s="254">
        <f>D15</f>
        <v>225000</v>
      </c>
      <c r="E14" s="254">
        <f>E15</f>
        <v>235000</v>
      </c>
    </row>
    <row r="15" spans="1:5" s="26" customFormat="1" ht="84" customHeight="1">
      <c r="A15" s="219" t="s">
        <v>156</v>
      </c>
      <c r="B15" s="255" t="s">
        <v>36</v>
      </c>
      <c r="C15" s="256">
        <v>216000</v>
      </c>
      <c r="D15" s="256">
        <v>225000</v>
      </c>
      <c r="E15" s="256">
        <v>235000</v>
      </c>
    </row>
    <row r="16" spans="1:5" ht="22.5">
      <c r="A16" s="218" t="s">
        <v>38</v>
      </c>
      <c r="B16" s="253" t="s">
        <v>37</v>
      </c>
      <c r="C16" s="254">
        <f>C17</f>
        <v>2000</v>
      </c>
      <c r="D16" s="254">
        <f>D17</f>
        <v>2000</v>
      </c>
      <c r="E16" s="254">
        <f>E17</f>
        <v>3000</v>
      </c>
    </row>
    <row r="17" spans="1:5" ht="45">
      <c r="A17" s="220" t="s">
        <v>157</v>
      </c>
      <c r="B17" s="255" t="s">
        <v>39</v>
      </c>
      <c r="C17" s="256">
        <v>2000</v>
      </c>
      <c r="D17" s="256">
        <v>2000</v>
      </c>
      <c r="E17" s="256">
        <v>3000</v>
      </c>
    </row>
    <row r="18" spans="1:5" s="26" customFormat="1" ht="59.25" customHeight="1">
      <c r="A18" s="216" t="s">
        <v>41</v>
      </c>
      <c r="B18" s="249" t="s">
        <v>40</v>
      </c>
      <c r="C18" s="250">
        <f>C19</f>
        <v>224000</v>
      </c>
      <c r="D18" s="250">
        <f>D19</f>
        <v>228000</v>
      </c>
      <c r="E18" s="250">
        <f>E19</f>
        <v>236000</v>
      </c>
    </row>
    <row r="19" spans="1:5" s="26" customFormat="1" ht="83.25" customHeight="1">
      <c r="A19" s="217" t="s">
        <v>43</v>
      </c>
      <c r="B19" s="251" t="s">
        <v>42</v>
      </c>
      <c r="C19" s="252">
        <f>C20+C22+C24+C26</f>
        <v>224000</v>
      </c>
      <c r="D19" s="252">
        <f>D20+D22+D24+D26</f>
        <v>228000</v>
      </c>
      <c r="E19" s="252">
        <f>E20+E22+E24+E26</f>
        <v>236000</v>
      </c>
    </row>
    <row r="20" spans="1:5" s="26" customFormat="1" ht="57" customHeight="1">
      <c r="A20" s="218" t="s">
        <v>44</v>
      </c>
      <c r="B20" s="257" t="s">
        <v>194</v>
      </c>
      <c r="C20" s="254">
        <f>C21</f>
        <v>116000</v>
      </c>
      <c r="D20" s="254">
        <f>D21</f>
        <v>119000</v>
      </c>
      <c r="E20" s="254">
        <f>E21</f>
        <v>123000</v>
      </c>
    </row>
    <row r="21" spans="1:5" ht="82.5" customHeight="1">
      <c r="A21" s="220" t="s">
        <v>45</v>
      </c>
      <c r="B21" s="258" t="s">
        <v>195</v>
      </c>
      <c r="C21" s="256">
        <v>116000</v>
      </c>
      <c r="D21" s="256">
        <v>119000</v>
      </c>
      <c r="E21" s="256">
        <v>123000</v>
      </c>
    </row>
    <row r="22" spans="1:5" ht="56.25">
      <c r="A22" s="218" t="s">
        <v>175</v>
      </c>
      <c r="B22" s="257" t="s">
        <v>196</v>
      </c>
      <c r="C22" s="254">
        <f>C23</f>
        <v>1000</v>
      </c>
      <c r="D22" s="254">
        <f>D23</f>
        <v>1000</v>
      </c>
      <c r="E22" s="254">
        <f>E23</f>
        <v>1000</v>
      </c>
    </row>
    <row r="23" spans="1:5" ht="78.75">
      <c r="A23" s="220" t="s">
        <v>176</v>
      </c>
      <c r="B23" s="258" t="s">
        <v>197</v>
      </c>
      <c r="C23" s="256">
        <v>1000</v>
      </c>
      <c r="D23" s="256">
        <v>1000</v>
      </c>
      <c r="E23" s="256">
        <v>1000</v>
      </c>
    </row>
    <row r="24" spans="1:5" ht="45">
      <c r="A24" s="218" t="s">
        <v>46</v>
      </c>
      <c r="B24" s="257" t="s">
        <v>198</v>
      </c>
      <c r="C24" s="254">
        <f>C25</f>
        <v>121000</v>
      </c>
      <c r="D24" s="254">
        <f>D25</f>
        <v>123000</v>
      </c>
      <c r="E24" s="254">
        <f>E25</f>
        <v>128000</v>
      </c>
    </row>
    <row r="25" spans="1:5" s="26" customFormat="1" ht="70.5" customHeight="1">
      <c r="A25" s="220" t="s">
        <v>47</v>
      </c>
      <c r="B25" s="258" t="s">
        <v>199</v>
      </c>
      <c r="C25" s="256">
        <v>121000</v>
      </c>
      <c r="D25" s="256">
        <v>123000</v>
      </c>
      <c r="E25" s="256">
        <v>128000</v>
      </c>
    </row>
    <row r="26" spans="1:5" s="26" customFormat="1" ht="45">
      <c r="A26" s="218" t="s">
        <v>48</v>
      </c>
      <c r="B26" s="257" t="s">
        <v>200</v>
      </c>
      <c r="C26" s="254">
        <f>C27</f>
        <v>-14000</v>
      </c>
      <c r="D26" s="254">
        <f>D27</f>
        <v>-15000</v>
      </c>
      <c r="E26" s="254">
        <f>E27</f>
        <v>-16000</v>
      </c>
    </row>
    <row r="27" spans="1:5" ht="67.5">
      <c r="A27" s="220" t="s">
        <v>49</v>
      </c>
      <c r="B27" s="258" t="s">
        <v>201</v>
      </c>
      <c r="C27" s="256">
        <v>-14000</v>
      </c>
      <c r="D27" s="256">
        <v>-15000</v>
      </c>
      <c r="E27" s="256">
        <v>-16000</v>
      </c>
    </row>
    <row r="28" spans="1:5" ht="17.25" customHeight="1">
      <c r="A28" s="216" t="s">
        <v>203</v>
      </c>
      <c r="B28" s="249" t="s">
        <v>216</v>
      </c>
      <c r="C28" s="250">
        <f>C29+C33</f>
        <v>38000</v>
      </c>
      <c r="D28" s="250">
        <f>D29+D33</f>
        <v>38000</v>
      </c>
      <c r="E28" s="250">
        <f>E29+E33</f>
        <v>38000</v>
      </c>
    </row>
    <row r="29" spans="1:5" ht="22.5">
      <c r="A29" s="217" t="s">
        <v>204</v>
      </c>
      <c r="B29" s="251" t="s">
        <v>215</v>
      </c>
      <c r="C29" s="252">
        <f>C30</f>
        <v>20000</v>
      </c>
      <c r="D29" s="252">
        <f>D30</f>
        <v>20000</v>
      </c>
      <c r="E29" s="252">
        <f>E30</f>
        <v>20000</v>
      </c>
    </row>
    <row r="30" spans="1:5" ht="22.5">
      <c r="A30" s="218" t="s">
        <v>205</v>
      </c>
      <c r="B30" s="253" t="s">
        <v>214</v>
      </c>
      <c r="C30" s="254">
        <f t="shared" ref="C30:E31" si="0">C31</f>
        <v>20000</v>
      </c>
      <c r="D30" s="254">
        <f t="shared" si="0"/>
        <v>20000</v>
      </c>
      <c r="E30" s="254">
        <f t="shared" si="0"/>
        <v>20000</v>
      </c>
    </row>
    <row r="31" spans="1:5" ht="22.5">
      <c r="A31" s="220" t="s">
        <v>205</v>
      </c>
      <c r="B31" s="259" t="s">
        <v>213</v>
      </c>
      <c r="C31" s="260">
        <f t="shared" si="0"/>
        <v>20000</v>
      </c>
      <c r="D31" s="260">
        <f t="shared" si="0"/>
        <v>20000</v>
      </c>
      <c r="E31" s="260">
        <f t="shared" si="0"/>
        <v>20000</v>
      </c>
    </row>
    <row r="32" spans="1:5" ht="33.75">
      <c r="A32" s="220" t="s">
        <v>206</v>
      </c>
      <c r="B32" s="258" t="s">
        <v>212</v>
      </c>
      <c r="C32" s="256">
        <v>20000</v>
      </c>
      <c r="D32" s="256">
        <v>20000</v>
      </c>
      <c r="E32" s="256">
        <v>20000</v>
      </c>
    </row>
    <row r="33" spans="1:5" ht="11.25">
      <c r="A33" s="217" t="s">
        <v>207</v>
      </c>
      <c r="B33" s="251" t="s">
        <v>211</v>
      </c>
      <c r="C33" s="252">
        <f t="shared" ref="C33:E34" si="1">C34</f>
        <v>18000</v>
      </c>
      <c r="D33" s="252">
        <f t="shared" si="1"/>
        <v>18000</v>
      </c>
      <c r="E33" s="252">
        <f t="shared" si="1"/>
        <v>18000</v>
      </c>
    </row>
    <row r="34" spans="1:5" ht="11.25">
      <c r="A34" s="220" t="s">
        <v>207</v>
      </c>
      <c r="B34" s="259" t="s">
        <v>210</v>
      </c>
      <c r="C34" s="260">
        <f t="shared" si="1"/>
        <v>18000</v>
      </c>
      <c r="D34" s="260">
        <f t="shared" si="1"/>
        <v>18000</v>
      </c>
      <c r="E34" s="260">
        <f t="shared" si="1"/>
        <v>18000</v>
      </c>
    </row>
    <row r="35" spans="1:5" ht="22.5">
      <c r="A35" s="219" t="s">
        <v>208</v>
      </c>
      <c r="B35" s="258" t="s">
        <v>209</v>
      </c>
      <c r="C35" s="256">
        <v>18000</v>
      </c>
      <c r="D35" s="256">
        <v>18000</v>
      </c>
      <c r="E35" s="256">
        <v>18000</v>
      </c>
    </row>
    <row r="36" spans="1:5" ht="11.25">
      <c r="A36" s="216" t="s">
        <v>51</v>
      </c>
      <c r="B36" s="249" t="s">
        <v>50</v>
      </c>
      <c r="C36" s="250">
        <f>C37+C40</f>
        <v>708000</v>
      </c>
      <c r="D36" s="250">
        <f>D37+D40</f>
        <v>722000</v>
      </c>
      <c r="E36" s="250">
        <f>E37+E40</f>
        <v>722000</v>
      </c>
    </row>
    <row r="37" spans="1:5" ht="11.25">
      <c r="A37" s="217" t="s">
        <v>53</v>
      </c>
      <c r="B37" s="251" t="s">
        <v>52</v>
      </c>
      <c r="C37" s="252">
        <f t="shared" ref="C37:E38" si="2">C38</f>
        <v>5000</v>
      </c>
      <c r="D37" s="252">
        <f t="shared" si="2"/>
        <v>5000</v>
      </c>
      <c r="E37" s="252">
        <f t="shared" si="2"/>
        <v>5000</v>
      </c>
    </row>
    <row r="38" spans="1:5" ht="35.25" customHeight="1">
      <c r="A38" s="220" t="s">
        <v>55</v>
      </c>
      <c r="B38" s="259" t="s">
        <v>54</v>
      </c>
      <c r="C38" s="260">
        <f t="shared" si="2"/>
        <v>5000</v>
      </c>
      <c r="D38" s="260">
        <f t="shared" si="2"/>
        <v>5000</v>
      </c>
      <c r="E38" s="260">
        <f t="shared" si="2"/>
        <v>5000</v>
      </c>
    </row>
    <row r="39" spans="1:5" ht="45">
      <c r="A39" s="220" t="s">
        <v>158</v>
      </c>
      <c r="B39" s="258" t="s">
        <v>56</v>
      </c>
      <c r="C39" s="256">
        <v>5000</v>
      </c>
      <c r="D39" s="256">
        <v>5000</v>
      </c>
      <c r="E39" s="256">
        <v>5000</v>
      </c>
    </row>
    <row r="40" spans="1:5" ht="57" customHeight="1">
      <c r="A40" s="217" t="s">
        <v>58</v>
      </c>
      <c r="B40" s="251" t="s">
        <v>57</v>
      </c>
      <c r="C40" s="252">
        <f>C41+C44</f>
        <v>703000</v>
      </c>
      <c r="D40" s="252">
        <f>D41+D44</f>
        <v>717000</v>
      </c>
      <c r="E40" s="252">
        <f>E41+E44</f>
        <v>717000</v>
      </c>
    </row>
    <row r="41" spans="1:5" ht="11.25">
      <c r="A41" s="218" t="s">
        <v>60</v>
      </c>
      <c r="B41" s="253" t="s">
        <v>59</v>
      </c>
      <c r="C41" s="254">
        <f t="shared" ref="C41:E42" si="3">C42</f>
        <v>14000</v>
      </c>
      <c r="D41" s="254">
        <f t="shared" si="3"/>
        <v>14000</v>
      </c>
      <c r="E41" s="254">
        <f t="shared" si="3"/>
        <v>14000</v>
      </c>
    </row>
    <row r="42" spans="1:5" ht="22.5">
      <c r="A42" s="220" t="s">
        <v>62</v>
      </c>
      <c r="B42" s="259" t="s">
        <v>61</v>
      </c>
      <c r="C42" s="260">
        <f t="shared" si="3"/>
        <v>14000</v>
      </c>
      <c r="D42" s="260">
        <f t="shared" si="3"/>
        <v>14000</v>
      </c>
      <c r="E42" s="260">
        <f t="shared" si="3"/>
        <v>14000</v>
      </c>
    </row>
    <row r="43" spans="1:5" ht="57.75" customHeight="1">
      <c r="A43" s="220" t="s">
        <v>64</v>
      </c>
      <c r="B43" s="258" t="s">
        <v>63</v>
      </c>
      <c r="C43" s="256">
        <v>14000</v>
      </c>
      <c r="D43" s="256">
        <v>14000</v>
      </c>
      <c r="E43" s="256">
        <v>14000</v>
      </c>
    </row>
    <row r="44" spans="1:5" ht="11.25">
      <c r="A44" s="218" t="s">
        <v>66</v>
      </c>
      <c r="B44" s="253" t="s">
        <v>65</v>
      </c>
      <c r="C44" s="254">
        <f t="shared" ref="C44:E45" si="4">C45</f>
        <v>689000</v>
      </c>
      <c r="D44" s="254">
        <f t="shared" si="4"/>
        <v>703000</v>
      </c>
      <c r="E44" s="254">
        <f t="shared" si="4"/>
        <v>703000</v>
      </c>
    </row>
    <row r="45" spans="1:5" ht="22.5">
      <c r="A45" s="220" t="s">
        <v>68</v>
      </c>
      <c r="B45" s="259" t="s">
        <v>67</v>
      </c>
      <c r="C45" s="260">
        <f t="shared" si="4"/>
        <v>689000</v>
      </c>
      <c r="D45" s="260">
        <f t="shared" si="4"/>
        <v>703000</v>
      </c>
      <c r="E45" s="260">
        <f t="shared" si="4"/>
        <v>703000</v>
      </c>
    </row>
    <row r="46" spans="1:5" ht="51" customHeight="1">
      <c r="A46" s="220" t="s">
        <v>69</v>
      </c>
      <c r="B46" s="258" t="s">
        <v>227</v>
      </c>
      <c r="C46" s="256">
        <v>689000</v>
      </c>
      <c r="D46" s="256">
        <v>703000</v>
      </c>
      <c r="E46" s="256">
        <v>703000</v>
      </c>
    </row>
    <row r="47" spans="1:5" ht="28.5" customHeight="1">
      <c r="A47" s="215" t="s">
        <v>71</v>
      </c>
      <c r="B47" s="247" t="s">
        <v>70</v>
      </c>
      <c r="C47" s="248">
        <f>C48</f>
        <v>2858800</v>
      </c>
      <c r="D47" s="248">
        <f>D48</f>
        <v>2515600</v>
      </c>
      <c r="E47" s="248">
        <f>E48</f>
        <v>2585700</v>
      </c>
    </row>
    <row r="48" spans="1:5" ht="29.25" customHeight="1">
      <c r="A48" s="216" t="s">
        <v>73</v>
      </c>
      <c r="B48" s="249" t="s">
        <v>72</v>
      </c>
      <c r="C48" s="250">
        <f>C49+C54+C57</f>
        <v>2858800</v>
      </c>
      <c r="D48" s="250">
        <f>D49+D54+D57</f>
        <v>2515600</v>
      </c>
      <c r="E48" s="250">
        <f>E49+E54+E57</f>
        <v>2585700</v>
      </c>
    </row>
    <row r="49" spans="1:5" ht="15.75" customHeight="1">
      <c r="A49" s="221" t="s">
        <v>75</v>
      </c>
      <c r="B49" s="261" t="s">
        <v>74</v>
      </c>
      <c r="C49" s="262">
        <f>C50+C52</f>
        <v>2307000</v>
      </c>
      <c r="D49" s="262">
        <f>D50+D52</f>
        <v>2375000</v>
      </c>
      <c r="E49" s="262">
        <f>E50+E52</f>
        <v>2439000</v>
      </c>
    </row>
    <row r="50" spans="1:5" ht="17.25" customHeight="1">
      <c r="A50" s="218" t="s">
        <v>153</v>
      </c>
      <c r="B50" s="253" t="s">
        <v>154</v>
      </c>
      <c r="C50" s="254">
        <f>C51</f>
        <v>2298000</v>
      </c>
      <c r="D50" s="254">
        <f>D51</f>
        <v>2364000</v>
      </c>
      <c r="E50" s="254">
        <f>E51</f>
        <v>2427000</v>
      </c>
    </row>
    <row r="51" spans="1:5" ht="25.5" customHeight="1">
      <c r="A51" s="220" t="s">
        <v>152</v>
      </c>
      <c r="B51" s="258" t="s">
        <v>231</v>
      </c>
      <c r="C51" s="256">
        <v>2298000</v>
      </c>
      <c r="D51" s="256">
        <v>2364000</v>
      </c>
      <c r="E51" s="256">
        <v>2427000</v>
      </c>
    </row>
    <row r="52" spans="1:5" ht="29.25" customHeight="1">
      <c r="A52" s="218" t="s">
        <v>77</v>
      </c>
      <c r="B52" s="253" t="s">
        <v>76</v>
      </c>
      <c r="C52" s="254">
        <f>C53</f>
        <v>9000</v>
      </c>
      <c r="D52" s="254">
        <f>D53</f>
        <v>11000</v>
      </c>
      <c r="E52" s="254">
        <f>E53</f>
        <v>12000</v>
      </c>
    </row>
    <row r="53" spans="1:5" ht="30" customHeight="1">
      <c r="A53" s="220" t="s">
        <v>78</v>
      </c>
      <c r="B53" s="258" t="s">
        <v>230</v>
      </c>
      <c r="C53" s="256">
        <v>9000</v>
      </c>
      <c r="D53" s="256">
        <v>11000</v>
      </c>
      <c r="E53" s="256">
        <v>12000</v>
      </c>
    </row>
    <row r="54" spans="1:5" ht="18.75" customHeight="1">
      <c r="A54" s="221" t="s">
        <v>80</v>
      </c>
      <c r="B54" s="261" t="s">
        <v>79</v>
      </c>
      <c r="C54" s="262">
        <f t="shared" ref="C54:E55" si="5">C55</f>
        <v>135400</v>
      </c>
      <c r="D54" s="262">
        <f t="shared" si="5"/>
        <v>140600</v>
      </c>
      <c r="E54" s="262">
        <f t="shared" si="5"/>
        <v>146700</v>
      </c>
    </row>
    <row r="55" spans="1:5" ht="33.75" customHeight="1">
      <c r="A55" s="218" t="s">
        <v>159</v>
      </c>
      <c r="B55" s="253" t="s">
        <v>81</v>
      </c>
      <c r="C55" s="254">
        <f t="shared" si="5"/>
        <v>135400</v>
      </c>
      <c r="D55" s="254">
        <f t="shared" si="5"/>
        <v>140600</v>
      </c>
      <c r="E55" s="254">
        <f t="shared" si="5"/>
        <v>146700</v>
      </c>
    </row>
    <row r="56" spans="1:5" ht="33.75">
      <c r="A56" s="220" t="s">
        <v>160</v>
      </c>
      <c r="B56" s="258" t="s">
        <v>229</v>
      </c>
      <c r="C56" s="256">
        <v>135400</v>
      </c>
      <c r="D56" s="256">
        <v>140600</v>
      </c>
      <c r="E56" s="256">
        <v>146700</v>
      </c>
    </row>
    <row r="57" spans="1:5" ht="14.25" customHeight="1">
      <c r="A57" s="221" t="s">
        <v>112</v>
      </c>
      <c r="B57" s="261" t="s">
        <v>150</v>
      </c>
      <c r="C57" s="262">
        <f t="shared" ref="C57:E58" si="6">C58</f>
        <v>416400</v>
      </c>
      <c r="D57" s="262">
        <f t="shared" si="6"/>
        <v>0</v>
      </c>
      <c r="E57" s="262">
        <f t="shared" si="6"/>
        <v>0</v>
      </c>
    </row>
    <row r="58" spans="1:5" ht="13.5" customHeight="1">
      <c r="A58" s="218" t="s">
        <v>149</v>
      </c>
      <c r="B58" s="253" t="s">
        <v>151</v>
      </c>
      <c r="C58" s="254">
        <f t="shared" si="6"/>
        <v>416400</v>
      </c>
      <c r="D58" s="254">
        <f t="shared" si="6"/>
        <v>0</v>
      </c>
      <c r="E58" s="254">
        <f t="shared" si="6"/>
        <v>0</v>
      </c>
    </row>
    <row r="59" spans="1:5" ht="22.5">
      <c r="A59" s="220" t="s">
        <v>137</v>
      </c>
      <c r="B59" s="258" t="s">
        <v>228</v>
      </c>
      <c r="C59" s="256">
        <v>416400</v>
      </c>
      <c r="D59" s="256">
        <v>0</v>
      </c>
      <c r="E59" s="256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G22" sqref="G22:I22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162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145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220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76" t="s">
        <v>219</v>
      </c>
      <c r="B6" s="276"/>
      <c r="C6" s="276"/>
      <c r="D6" s="276"/>
      <c r="E6" s="276"/>
      <c r="F6" s="276"/>
      <c r="G6" s="276"/>
      <c r="H6" s="276"/>
      <c r="I6" s="276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28" t="s">
        <v>82</v>
      </c>
      <c r="B9" s="229" t="s">
        <v>83</v>
      </c>
      <c r="C9" s="229" t="s">
        <v>84</v>
      </c>
      <c r="D9" s="229" t="s">
        <v>85</v>
      </c>
      <c r="E9" s="228" t="s">
        <v>86</v>
      </c>
      <c r="F9" s="228" t="s">
        <v>87</v>
      </c>
      <c r="G9" s="228">
        <v>2024</v>
      </c>
      <c r="H9" s="228">
        <v>2025</v>
      </c>
      <c r="I9" s="228">
        <v>2026</v>
      </c>
    </row>
    <row r="10" spans="1:9" ht="18" customHeight="1">
      <c r="A10" s="234" t="s">
        <v>192</v>
      </c>
      <c r="B10" s="235"/>
      <c r="C10" s="226">
        <v>0</v>
      </c>
      <c r="D10" s="226">
        <v>0</v>
      </c>
      <c r="E10" s="236"/>
      <c r="F10" s="236"/>
      <c r="G10" s="227">
        <v>0</v>
      </c>
      <c r="H10" s="227">
        <v>89750</v>
      </c>
      <c r="I10" s="227">
        <v>183650</v>
      </c>
    </row>
    <row r="11" spans="1:9" ht="15.95" customHeight="1">
      <c r="A11" s="224" t="s">
        <v>130</v>
      </c>
      <c r="B11" s="225"/>
      <c r="C11" s="226">
        <v>1</v>
      </c>
      <c r="D11" s="226">
        <v>0</v>
      </c>
      <c r="E11" s="277"/>
      <c r="F11" s="277"/>
      <c r="G11" s="227">
        <f>G12+G13+G14+G15</f>
        <v>1386060</v>
      </c>
      <c r="H11" s="227">
        <f>H12+H13+H14+H15</f>
        <v>1017950</v>
      </c>
      <c r="I11" s="227">
        <f>I12+I13+I14+I15</f>
        <v>999050</v>
      </c>
    </row>
    <row r="12" spans="1:9" ht="27.75" customHeight="1">
      <c r="A12" s="112" t="s">
        <v>104</v>
      </c>
      <c r="B12" s="113"/>
      <c r="C12" s="114">
        <v>1</v>
      </c>
      <c r="D12" s="114">
        <v>2</v>
      </c>
      <c r="E12" s="275"/>
      <c r="F12" s="275"/>
      <c r="G12" s="115">
        <f>'Приложение 4'!O12</f>
        <v>458000</v>
      </c>
      <c r="H12" s="115">
        <f>'Приложение 4'!P12</f>
        <v>312000</v>
      </c>
      <c r="I12" s="116">
        <f>'Приложение 4'!Q12</f>
        <v>288000</v>
      </c>
    </row>
    <row r="13" spans="1:9" ht="39.75" customHeight="1">
      <c r="A13" s="112" t="s">
        <v>109</v>
      </c>
      <c r="B13" s="113"/>
      <c r="C13" s="114">
        <v>1</v>
      </c>
      <c r="D13" s="114">
        <v>4</v>
      </c>
      <c r="E13" s="275"/>
      <c r="F13" s="275"/>
      <c r="G13" s="115">
        <f>'Приложение 4'!O18</f>
        <v>905111</v>
      </c>
      <c r="H13" s="115">
        <f>'Приложение 4'!P18</f>
        <v>685337</v>
      </c>
      <c r="I13" s="116">
        <f>'Приложение 4'!Q18</f>
        <v>690437</v>
      </c>
    </row>
    <row r="14" spans="1:9" ht="30" customHeight="1">
      <c r="A14" s="112" t="s">
        <v>114</v>
      </c>
      <c r="B14" s="113"/>
      <c r="C14" s="114">
        <v>1</v>
      </c>
      <c r="D14" s="114">
        <v>6</v>
      </c>
      <c r="E14" s="275"/>
      <c r="F14" s="275"/>
      <c r="G14" s="115">
        <f>'Приложение 4'!O31</f>
        <v>20613</v>
      </c>
      <c r="H14" s="115">
        <f>'Приложение 4'!P31</f>
        <v>20613</v>
      </c>
      <c r="I14" s="116">
        <f>'Приложение 4'!Q31</f>
        <v>20613</v>
      </c>
    </row>
    <row r="15" spans="1:9" ht="18.75" customHeight="1">
      <c r="A15" s="112" t="s">
        <v>171</v>
      </c>
      <c r="B15" s="113"/>
      <c r="C15" s="114">
        <v>1</v>
      </c>
      <c r="D15" s="114">
        <v>13</v>
      </c>
      <c r="E15" s="196"/>
      <c r="F15" s="196"/>
      <c r="G15" s="115">
        <f>'Приложение 4'!O41</f>
        <v>2336</v>
      </c>
      <c r="H15" s="115">
        <f>'Приложение 4'!P41</f>
        <v>0</v>
      </c>
      <c r="I15" s="115">
        <f>'Приложение 4'!Q41</f>
        <v>0</v>
      </c>
    </row>
    <row r="16" spans="1:9" ht="15.95" customHeight="1">
      <c r="A16" s="117" t="s">
        <v>131</v>
      </c>
      <c r="B16" s="113"/>
      <c r="C16" s="125">
        <v>2</v>
      </c>
      <c r="D16" s="125">
        <v>0</v>
      </c>
      <c r="E16" s="275"/>
      <c r="F16" s="275"/>
      <c r="G16" s="118">
        <f>G17</f>
        <v>135400</v>
      </c>
      <c r="H16" s="118">
        <f>H17</f>
        <v>140600</v>
      </c>
      <c r="I16" s="119">
        <f>I17</f>
        <v>146700</v>
      </c>
    </row>
    <row r="17" spans="1:9" ht="18.75" customHeight="1">
      <c r="A17" s="120" t="s">
        <v>116</v>
      </c>
      <c r="B17" s="113"/>
      <c r="C17" s="114">
        <v>2</v>
      </c>
      <c r="D17" s="114">
        <v>3</v>
      </c>
      <c r="E17" s="275"/>
      <c r="F17" s="275"/>
      <c r="G17" s="115">
        <f>'Приложение 4'!O43</f>
        <v>135400</v>
      </c>
      <c r="H17" s="115">
        <f>'Приложение 4'!P43</f>
        <v>140600</v>
      </c>
      <c r="I17" s="116">
        <f>'Приложение 4'!Q43</f>
        <v>146700</v>
      </c>
    </row>
    <row r="18" spans="1:9" ht="15.75" customHeight="1">
      <c r="A18" s="121" t="s">
        <v>132</v>
      </c>
      <c r="B18" s="113"/>
      <c r="C18" s="125">
        <v>3</v>
      </c>
      <c r="D18" s="125">
        <v>0</v>
      </c>
      <c r="E18" s="275"/>
      <c r="F18" s="275"/>
      <c r="G18" s="118">
        <f>G19</f>
        <v>500</v>
      </c>
      <c r="H18" s="118">
        <f>H19</f>
        <v>500</v>
      </c>
      <c r="I18" s="119">
        <f>I19</f>
        <v>500</v>
      </c>
    </row>
    <row r="19" spans="1:9" ht="28.5" customHeight="1">
      <c r="A19" s="122" t="s">
        <v>165</v>
      </c>
      <c r="B19" s="113"/>
      <c r="C19" s="114">
        <v>3</v>
      </c>
      <c r="D19" s="114">
        <v>10</v>
      </c>
      <c r="E19" s="275"/>
      <c r="F19" s="275"/>
      <c r="G19" s="115">
        <f>'Приложение 4'!O51</f>
        <v>500</v>
      </c>
      <c r="H19" s="115">
        <f>'Приложение 4'!P51</f>
        <v>500</v>
      </c>
      <c r="I19" s="116">
        <f>'Приложение 4'!Q51</f>
        <v>500</v>
      </c>
    </row>
    <row r="20" spans="1:9" ht="15.95" customHeight="1">
      <c r="A20" s="117" t="s">
        <v>133</v>
      </c>
      <c r="B20" s="113"/>
      <c r="C20" s="125">
        <v>4</v>
      </c>
      <c r="D20" s="125">
        <v>0</v>
      </c>
      <c r="E20" s="275"/>
      <c r="F20" s="275"/>
      <c r="G20" s="119">
        <f>G21</f>
        <v>224000</v>
      </c>
      <c r="H20" s="119">
        <f>H21</f>
        <v>228000</v>
      </c>
      <c r="I20" s="119">
        <f>I21</f>
        <v>236000</v>
      </c>
    </row>
    <row r="21" spans="1:9" ht="15.95" customHeight="1">
      <c r="A21" s="123" t="s">
        <v>127</v>
      </c>
      <c r="B21" s="113"/>
      <c r="C21" s="114">
        <v>4</v>
      </c>
      <c r="D21" s="114">
        <v>9</v>
      </c>
      <c r="E21" s="275"/>
      <c r="F21" s="275"/>
      <c r="G21" s="115">
        <f>'Приложение 4'!O58</f>
        <v>224000</v>
      </c>
      <c r="H21" s="115">
        <f>'Приложение 4'!P58</f>
        <v>228000</v>
      </c>
      <c r="I21" s="116">
        <f>'Приложение 4'!Q59</f>
        <v>236000</v>
      </c>
    </row>
    <row r="22" spans="1:9" ht="15.95" customHeight="1">
      <c r="A22" s="117" t="s">
        <v>134</v>
      </c>
      <c r="B22" s="113"/>
      <c r="C22" s="125">
        <v>5</v>
      </c>
      <c r="D22" s="125">
        <v>0</v>
      </c>
      <c r="E22" s="275"/>
      <c r="F22" s="275"/>
      <c r="G22" s="115">
        <f>'Приложение 4'!O65</f>
        <v>47140</v>
      </c>
      <c r="H22" s="115">
        <f>'Приложение 4'!P65</f>
        <v>100</v>
      </c>
      <c r="I22" s="115">
        <f>'Приложение 4'!Q65</f>
        <v>100</v>
      </c>
    </row>
    <row r="23" spans="1:9" ht="15.95" customHeight="1">
      <c r="A23" s="117" t="s">
        <v>249</v>
      </c>
      <c r="B23" s="113"/>
      <c r="C23" s="125">
        <v>5</v>
      </c>
      <c r="D23" s="125">
        <v>2</v>
      </c>
      <c r="E23" s="196"/>
      <c r="F23" s="196"/>
      <c r="G23" s="115">
        <f>'Приложение 4'!O66</f>
        <v>47040</v>
      </c>
      <c r="H23" s="115">
        <f>'Приложение 4'!P66</f>
        <v>0</v>
      </c>
      <c r="I23" s="115">
        <f>'Приложение 4'!Q66</f>
        <v>0</v>
      </c>
    </row>
    <row r="24" spans="1:9" ht="15.95" customHeight="1">
      <c r="A24" s="123" t="s">
        <v>123</v>
      </c>
      <c r="B24" s="113"/>
      <c r="C24" s="114">
        <v>5</v>
      </c>
      <c r="D24" s="114">
        <v>3</v>
      </c>
      <c r="E24" s="275"/>
      <c r="F24" s="275"/>
      <c r="G24" s="115">
        <f>'Приложение 4'!O72</f>
        <v>100</v>
      </c>
      <c r="H24" s="115">
        <f>'Приложение 4'!P72</f>
        <v>100</v>
      </c>
      <c r="I24" s="115">
        <f>'Приложение 4'!Q72</f>
        <v>100</v>
      </c>
    </row>
    <row r="25" spans="1:9" ht="15.95" customHeight="1">
      <c r="A25" s="117" t="s">
        <v>135</v>
      </c>
      <c r="B25" s="113"/>
      <c r="C25" s="125">
        <v>8</v>
      </c>
      <c r="D25" s="125">
        <v>0</v>
      </c>
      <c r="E25" s="275"/>
      <c r="F25" s="275"/>
      <c r="G25" s="118">
        <f>G26</f>
        <v>2253600</v>
      </c>
      <c r="H25" s="118">
        <f>H26</f>
        <v>2253600</v>
      </c>
      <c r="I25" s="119">
        <f>I26</f>
        <v>2253600</v>
      </c>
    </row>
    <row r="26" spans="1:9" ht="15.95" customHeight="1">
      <c r="A26" s="122" t="s">
        <v>125</v>
      </c>
      <c r="B26" s="113"/>
      <c r="C26" s="114">
        <v>8</v>
      </c>
      <c r="D26" s="114">
        <v>1</v>
      </c>
      <c r="E26" s="275"/>
      <c r="F26" s="275"/>
      <c r="G26" s="115">
        <f>'Приложение 4'!O78</f>
        <v>2253600</v>
      </c>
      <c r="H26" s="115">
        <f>'Приложение 4'!P78</f>
        <v>2253600</v>
      </c>
      <c r="I26" s="116">
        <f>'Приложение 4'!Q78</f>
        <v>2253600</v>
      </c>
    </row>
    <row r="27" spans="1:9" ht="15.95" customHeight="1">
      <c r="A27" s="117" t="s">
        <v>142</v>
      </c>
      <c r="B27" s="113"/>
      <c r="C27" s="200">
        <v>10</v>
      </c>
      <c r="D27" s="200">
        <v>0</v>
      </c>
      <c r="E27" s="196"/>
      <c r="F27" s="196"/>
      <c r="G27" s="118">
        <f>G28</f>
        <v>100</v>
      </c>
      <c r="H27" s="118">
        <f>H28</f>
        <v>100</v>
      </c>
      <c r="I27" s="119">
        <f>I28</f>
        <v>100</v>
      </c>
    </row>
    <row r="28" spans="1:9" ht="15.95" customHeight="1">
      <c r="A28" s="122" t="s">
        <v>144</v>
      </c>
      <c r="B28" s="113"/>
      <c r="C28" s="200">
        <v>10</v>
      </c>
      <c r="D28" s="200">
        <v>1</v>
      </c>
      <c r="E28" s="196"/>
      <c r="F28" s="196"/>
      <c r="G28" s="115">
        <v>100</v>
      </c>
      <c r="H28" s="115">
        <v>100</v>
      </c>
      <c r="I28" s="116">
        <v>100</v>
      </c>
    </row>
    <row r="29" spans="1:9" ht="15.95" customHeight="1" thickBot="1">
      <c r="A29" s="129" t="s">
        <v>88</v>
      </c>
      <c r="B29" s="113"/>
      <c r="C29" s="130" t="s">
        <v>136</v>
      </c>
      <c r="D29" s="130" t="s">
        <v>136</v>
      </c>
      <c r="E29" s="275"/>
      <c r="F29" s="275"/>
      <c r="G29" s="124">
        <f>G11+G16+G18+G20+G22+G25+G27</f>
        <v>4046800</v>
      </c>
      <c r="H29" s="124">
        <f>H10+H11+H16+H18+H20+H22+H25+H27</f>
        <v>3730600</v>
      </c>
      <c r="I29" s="124">
        <f>I10+I11+I16+I18+I20+I22+I25+I27</f>
        <v>3819700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A6:I6"/>
    <mergeCell ref="E11:F11"/>
    <mergeCell ref="E12:F12"/>
    <mergeCell ref="E13:F13"/>
    <mergeCell ref="E14:F14"/>
    <mergeCell ref="E16:F16"/>
    <mergeCell ref="E24:F24"/>
    <mergeCell ref="E25:F25"/>
    <mergeCell ref="E26:F26"/>
    <mergeCell ref="E29:F29"/>
    <mergeCell ref="E17:F17"/>
    <mergeCell ref="E18:F18"/>
    <mergeCell ref="E19:F19"/>
    <mergeCell ref="E20:F20"/>
    <mergeCell ref="E21:F21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8"/>
  <sheetViews>
    <sheetView topLeftCell="B52" zoomScale="110" zoomScaleNormal="110" workbookViewId="0">
      <selection activeCell="F28" sqref="F28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163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138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221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00" t="s">
        <v>222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</row>
    <row r="7" spans="1:17" ht="25.5" customHeight="1" thickBot="1">
      <c r="A7" s="96"/>
      <c r="B7" s="108" t="s">
        <v>89</v>
      </c>
      <c r="C7" s="93"/>
      <c r="D7" s="93"/>
      <c r="E7" s="93"/>
      <c r="F7" s="93"/>
      <c r="G7" s="93"/>
      <c r="H7" s="93" t="s">
        <v>128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90</v>
      </c>
      <c r="G8" s="241" t="s">
        <v>84</v>
      </c>
      <c r="H8" s="241" t="s">
        <v>85</v>
      </c>
      <c r="I8" s="241" t="s">
        <v>91</v>
      </c>
      <c r="J8" s="241" t="s">
        <v>92</v>
      </c>
      <c r="K8" s="229" t="s">
        <v>93</v>
      </c>
      <c r="L8" s="229" t="s">
        <v>94</v>
      </c>
      <c r="M8" s="229" t="s">
        <v>95</v>
      </c>
      <c r="N8" s="229" t="s">
        <v>96</v>
      </c>
      <c r="O8" s="228">
        <v>2024</v>
      </c>
      <c r="P8" s="242">
        <v>2025</v>
      </c>
      <c r="Q8" s="242">
        <v>2026</v>
      </c>
    </row>
    <row r="9" spans="1:17" s="40" customFormat="1" ht="18.75" customHeight="1" thickTop="1">
      <c r="A9" s="131"/>
      <c r="B9" s="231"/>
      <c r="C9" s="230"/>
      <c r="D9" s="230"/>
      <c r="E9" s="230"/>
      <c r="F9" s="232">
        <v>1</v>
      </c>
      <c r="G9" s="233">
        <v>2</v>
      </c>
      <c r="H9" s="233">
        <v>3</v>
      </c>
      <c r="I9" s="243">
        <v>4</v>
      </c>
      <c r="J9" s="233">
        <v>5</v>
      </c>
      <c r="K9" s="233">
        <v>7</v>
      </c>
      <c r="L9" s="233">
        <v>8</v>
      </c>
      <c r="M9" s="233">
        <v>9</v>
      </c>
      <c r="N9" s="233">
        <v>10</v>
      </c>
      <c r="O9" s="244">
        <v>6</v>
      </c>
      <c r="P9" s="233">
        <v>7</v>
      </c>
      <c r="Q9" s="245">
        <v>8</v>
      </c>
    </row>
    <row r="10" spans="1:17" s="40" customFormat="1" ht="18.75" customHeight="1">
      <c r="A10" s="131"/>
      <c r="B10" s="312" t="s">
        <v>192</v>
      </c>
      <c r="C10" s="313"/>
      <c r="D10" s="313"/>
      <c r="E10" s="313"/>
      <c r="F10" s="314"/>
      <c r="G10" s="246">
        <v>0</v>
      </c>
      <c r="H10" s="246">
        <v>0</v>
      </c>
      <c r="I10" s="193">
        <v>0</v>
      </c>
      <c r="J10" s="147">
        <v>0</v>
      </c>
      <c r="K10" s="233"/>
      <c r="L10" s="233"/>
      <c r="M10" s="233"/>
      <c r="N10" s="233"/>
      <c r="O10" s="150">
        <v>0</v>
      </c>
      <c r="P10" s="150">
        <v>89750</v>
      </c>
      <c r="Q10" s="150">
        <v>183650</v>
      </c>
    </row>
    <row r="11" spans="1:17" s="40" customFormat="1" ht="14.25" customHeight="1">
      <c r="A11" s="132"/>
      <c r="B11" s="302" t="s">
        <v>103</v>
      </c>
      <c r="C11" s="303"/>
      <c r="D11" s="303"/>
      <c r="E11" s="303"/>
      <c r="F11" s="304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O15+O21+O31+O41</f>
        <v>1386060</v>
      </c>
      <c r="P11" s="143">
        <f>P15+P21+P31+P41</f>
        <v>1017950</v>
      </c>
      <c r="Q11" s="143">
        <f>Q15+Q21+Q31+Q41</f>
        <v>999050</v>
      </c>
    </row>
    <row r="12" spans="1:17" s="40" customFormat="1" ht="26.25" customHeight="1">
      <c r="A12" s="132"/>
      <c r="B12" s="144"/>
      <c r="C12" s="305" t="s">
        <v>104</v>
      </c>
      <c r="D12" s="306"/>
      <c r="E12" s="306"/>
      <c r="F12" s="307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458000</v>
      </c>
      <c r="P12" s="150">
        <f t="shared" si="0"/>
        <v>312000</v>
      </c>
      <c r="Q12" s="150">
        <f t="shared" si="0"/>
        <v>288000</v>
      </c>
    </row>
    <row r="13" spans="1:17" s="134" customFormat="1" ht="53.25" customHeight="1">
      <c r="A13" s="133"/>
      <c r="B13" s="151"/>
      <c r="C13" s="45"/>
      <c r="D13" s="308" t="s">
        <v>177</v>
      </c>
      <c r="E13" s="309"/>
      <c r="F13" s="310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458000</v>
      </c>
      <c r="P13" s="143">
        <f t="shared" si="0"/>
        <v>312000</v>
      </c>
      <c r="Q13" s="143">
        <f t="shared" si="0"/>
        <v>288000</v>
      </c>
    </row>
    <row r="14" spans="1:17" s="134" customFormat="1" ht="19.5" customHeight="1">
      <c r="A14" s="133"/>
      <c r="B14" s="296" t="s">
        <v>188</v>
      </c>
      <c r="C14" s="297"/>
      <c r="D14" s="297"/>
      <c r="E14" s="297"/>
      <c r="F14" s="298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458000</v>
      </c>
      <c r="P14" s="143">
        <f>P15</f>
        <v>312000</v>
      </c>
      <c r="Q14" s="143">
        <f>Q15</f>
        <v>288000</v>
      </c>
    </row>
    <row r="15" spans="1:17" s="40" customFormat="1" ht="27" customHeight="1">
      <c r="A15" s="132"/>
      <c r="B15" s="155"/>
      <c r="C15" s="156"/>
      <c r="D15" s="291" t="s">
        <v>179</v>
      </c>
      <c r="E15" s="292"/>
      <c r="F15" s="311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458000</v>
      </c>
      <c r="P15" s="161">
        <f t="shared" si="0"/>
        <v>312000</v>
      </c>
      <c r="Q15" s="161">
        <f t="shared" si="0"/>
        <v>288000</v>
      </c>
    </row>
    <row r="16" spans="1:17" s="40" customFormat="1" ht="14.25" customHeight="1">
      <c r="A16" s="132"/>
      <c r="B16" s="151"/>
      <c r="C16" s="46"/>
      <c r="D16" s="157"/>
      <c r="E16" s="291" t="s">
        <v>105</v>
      </c>
      <c r="F16" s="311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458000</v>
      </c>
      <c r="P16" s="161">
        <f>P17</f>
        <v>312000</v>
      </c>
      <c r="Q16" s="161">
        <f>Q17</f>
        <v>288000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106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458000</v>
      </c>
      <c r="P17" s="161">
        <f>'Приложение 5'!Y18</f>
        <v>312000</v>
      </c>
      <c r="Q17" s="161">
        <f>'Приложение 5'!Z18</f>
        <v>288000</v>
      </c>
    </row>
    <row r="18" spans="1:17" s="40" customFormat="1" ht="41.25" customHeight="1">
      <c r="A18" s="132"/>
      <c r="B18" s="144"/>
      <c r="C18" s="305" t="s">
        <v>109</v>
      </c>
      <c r="D18" s="306"/>
      <c r="E18" s="306"/>
      <c r="F18" s="307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905111</v>
      </c>
      <c r="P18" s="163">
        <f t="shared" si="1"/>
        <v>685337</v>
      </c>
      <c r="Q18" s="163">
        <f t="shared" si="1"/>
        <v>690437</v>
      </c>
    </row>
    <row r="19" spans="1:17" s="134" customFormat="1" ht="42.75" customHeight="1">
      <c r="A19" s="133"/>
      <c r="B19" s="151"/>
      <c r="C19" s="45"/>
      <c r="D19" s="291" t="s">
        <v>177</v>
      </c>
      <c r="E19" s="292"/>
      <c r="F19" s="293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905111</v>
      </c>
      <c r="P19" s="167">
        <f t="shared" si="1"/>
        <v>685337</v>
      </c>
      <c r="Q19" s="167">
        <f t="shared" si="1"/>
        <v>690437</v>
      </c>
    </row>
    <row r="20" spans="1:17" s="134" customFormat="1" ht="20.25" customHeight="1">
      <c r="A20" s="133"/>
      <c r="B20" s="296" t="s">
        <v>188</v>
      </c>
      <c r="C20" s="297"/>
      <c r="D20" s="297"/>
      <c r="E20" s="297"/>
      <c r="F20" s="298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905111</v>
      </c>
      <c r="P20" s="167">
        <f>P21</f>
        <v>685337</v>
      </c>
      <c r="Q20" s="167">
        <f>Q21</f>
        <v>690437</v>
      </c>
    </row>
    <row r="21" spans="1:17" s="40" customFormat="1" ht="24.75" customHeight="1">
      <c r="A21" s="132"/>
      <c r="B21" s="155"/>
      <c r="C21" s="156"/>
      <c r="D21" s="291" t="s">
        <v>179</v>
      </c>
      <c r="E21" s="292"/>
      <c r="F21" s="311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1">
        <f>'Приложение 5'!X24</f>
        <v>905111</v>
      </c>
      <c r="P21" s="161">
        <f>'Приложение 5'!Y24</f>
        <v>685337</v>
      </c>
      <c r="Q21" s="161">
        <f>'Приложение 5'!Z24</f>
        <v>690437</v>
      </c>
    </row>
    <row r="22" spans="1:17" s="40" customFormat="1" ht="14.25" customHeight="1">
      <c r="A22" s="132"/>
      <c r="B22" s="151"/>
      <c r="C22" s="46"/>
      <c r="D22" s="157"/>
      <c r="E22" s="328" t="s">
        <v>202</v>
      </c>
      <c r="F22" s="328"/>
      <c r="G22" s="182">
        <v>1</v>
      </c>
      <c r="H22" s="182">
        <v>4</v>
      </c>
      <c r="I22" s="183">
        <v>5240510020</v>
      </c>
      <c r="J22" s="184">
        <v>0</v>
      </c>
      <c r="K22" s="263">
        <v>2828400</v>
      </c>
      <c r="L22" s="264">
        <v>0</v>
      </c>
      <c r="M22" s="264">
        <v>0</v>
      </c>
      <c r="N22" s="265">
        <v>0</v>
      </c>
      <c r="O22" s="161">
        <f>'Приложение 5'!X25</f>
        <v>865735.54</v>
      </c>
      <c r="P22" s="161">
        <f>'Приложение 5'!Y25</f>
        <v>647102</v>
      </c>
      <c r="Q22" s="161">
        <f>'Приложение 5'!Z25</f>
        <v>652202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106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865535.54</v>
      </c>
      <c r="P23" s="161">
        <f>'Приложение 5'!Y26</f>
        <v>646902</v>
      </c>
      <c r="Q23" s="161">
        <f>'Приложение 5'!Z26</f>
        <v>652002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110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200</v>
      </c>
      <c r="P24" s="161">
        <f>'Приложение 5'!Y30</f>
        <v>200</v>
      </c>
      <c r="Q24" s="161">
        <f>'Приложение 5'!Z30</f>
        <v>200</v>
      </c>
    </row>
    <row r="25" spans="1:17" s="40" customFormat="1" ht="53.25" customHeight="1">
      <c r="A25" s="132"/>
      <c r="B25" s="281" t="s">
        <v>241</v>
      </c>
      <c r="C25" s="282"/>
      <c r="D25" s="282"/>
      <c r="E25" s="282"/>
      <c r="F25" s="283"/>
      <c r="G25" s="158">
        <v>1</v>
      </c>
      <c r="H25" s="158">
        <v>4</v>
      </c>
      <c r="I25" s="159" t="s">
        <v>237</v>
      </c>
      <c r="J25" s="160">
        <v>0</v>
      </c>
      <c r="K25" s="148"/>
      <c r="L25" s="149"/>
      <c r="M25" s="149"/>
      <c r="N25" s="38"/>
      <c r="O25" s="161">
        <f>O26</f>
        <v>19200</v>
      </c>
      <c r="P25" s="161">
        <f>P26</f>
        <v>19200</v>
      </c>
      <c r="Q25" s="161">
        <f>Q26</f>
        <v>19200</v>
      </c>
    </row>
    <row r="26" spans="1:17" s="40" customFormat="1" ht="27.75" customHeight="1">
      <c r="A26" s="132"/>
      <c r="B26" s="151"/>
      <c r="C26" s="46"/>
      <c r="D26" s="162"/>
      <c r="E26" s="157"/>
      <c r="F26" s="47" t="s">
        <v>112</v>
      </c>
      <c r="G26" s="158">
        <v>1</v>
      </c>
      <c r="H26" s="158">
        <v>4</v>
      </c>
      <c r="I26" s="159" t="s">
        <v>237</v>
      </c>
      <c r="J26" s="160">
        <v>540</v>
      </c>
      <c r="K26" s="148"/>
      <c r="L26" s="149"/>
      <c r="M26" s="149"/>
      <c r="N26" s="38"/>
      <c r="O26" s="161">
        <f>'Приложение 5'!X34</f>
        <v>19200</v>
      </c>
      <c r="P26" s="161">
        <f>'Приложение 5'!Y34</f>
        <v>19200</v>
      </c>
      <c r="Q26" s="161">
        <f>'Приложение 5'!Z34</f>
        <v>19200</v>
      </c>
    </row>
    <row r="27" spans="1:17" s="40" customFormat="1" ht="54.75" customHeight="1">
      <c r="A27" s="132"/>
      <c r="B27" s="284" t="s">
        <v>242</v>
      </c>
      <c r="C27" s="285"/>
      <c r="D27" s="285"/>
      <c r="E27" s="285"/>
      <c r="F27" s="286"/>
      <c r="G27" s="158">
        <v>1</v>
      </c>
      <c r="H27" s="158">
        <v>4</v>
      </c>
      <c r="I27" s="159" t="s">
        <v>238</v>
      </c>
      <c r="J27" s="160">
        <v>0</v>
      </c>
      <c r="K27" s="148"/>
      <c r="L27" s="149"/>
      <c r="M27" s="149"/>
      <c r="N27" s="38"/>
      <c r="O27" s="161">
        <f>O28</f>
        <v>1140.46</v>
      </c>
      <c r="P27" s="161">
        <f>P28</f>
        <v>0</v>
      </c>
      <c r="Q27" s="161">
        <f>Q28</f>
        <v>0</v>
      </c>
    </row>
    <row r="28" spans="1:17" s="40" customFormat="1" ht="27.75" customHeight="1">
      <c r="A28" s="132"/>
      <c r="B28" s="151"/>
      <c r="C28" s="46"/>
      <c r="D28" s="162"/>
      <c r="E28" s="157"/>
      <c r="F28" s="47" t="s">
        <v>112</v>
      </c>
      <c r="G28" s="158">
        <v>1</v>
      </c>
      <c r="H28" s="158">
        <v>4</v>
      </c>
      <c r="I28" s="159" t="s">
        <v>238</v>
      </c>
      <c r="J28" s="160">
        <v>540</v>
      </c>
      <c r="K28" s="148"/>
      <c r="L28" s="149"/>
      <c r="M28" s="149"/>
      <c r="N28" s="38"/>
      <c r="O28" s="161">
        <f>'Приложение 5'!X36</f>
        <v>1140.46</v>
      </c>
      <c r="P28" s="161">
        <f>'Приложение 5'!Y36</f>
        <v>0</v>
      </c>
      <c r="Q28" s="161">
        <f>'Приложение 5'!Z36</f>
        <v>0</v>
      </c>
    </row>
    <row r="29" spans="1:17" s="40" customFormat="1" ht="81.75" customHeight="1">
      <c r="A29" s="132"/>
      <c r="B29" s="284" t="s">
        <v>243</v>
      </c>
      <c r="C29" s="285"/>
      <c r="D29" s="285"/>
      <c r="E29" s="285"/>
      <c r="F29" s="286"/>
      <c r="G29" s="158">
        <v>1</v>
      </c>
      <c r="H29" s="158">
        <v>4</v>
      </c>
      <c r="I29" s="159" t="s">
        <v>239</v>
      </c>
      <c r="J29" s="160">
        <v>0</v>
      </c>
      <c r="K29" s="148"/>
      <c r="L29" s="149"/>
      <c r="M29" s="149"/>
      <c r="N29" s="38"/>
      <c r="O29" s="161">
        <f>O30</f>
        <v>19035</v>
      </c>
      <c r="P29" s="161">
        <f>P30</f>
        <v>19035</v>
      </c>
      <c r="Q29" s="161">
        <f>Q30</f>
        <v>19035</v>
      </c>
    </row>
    <row r="30" spans="1:17" s="40" customFormat="1" ht="14.25" customHeight="1">
      <c r="A30" s="132"/>
      <c r="B30" s="151"/>
      <c r="C30" s="46"/>
      <c r="D30" s="162"/>
      <c r="E30" s="157"/>
      <c r="F30" s="47" t="s">
        <v>112</v>
      </c>
      <c r="G30" s="158">
        <v>1</v>
      </c>
      <c r="H30" s="158">
        <v>4</v>
      </c>
      <c r="I30" s="159" t="s">
        <v>239</v>
      </c>
      <c r="J30" s="160" t="s">
        <v>113</v>
      </c>
      <c r="K30" s="148">
        <v>26500</v>
      </c>
      <c r="L30" s="149">
        <v>0</v>
      </c>
      <c r="M30" s="149">
        <v>0</v>
      </c>
      <c r="N30" s="38">
        <v>0</v>
      </c>
      <c r="O30" s="161">
        <f>'Приложение 5'!X38</f>
        <v>19035</v>
      </c>
      <c r="P30" s="161">
        <f>'Приложение 5'!Y38</f>
        <v>19035</v>
      </c>
      <c r="Q30" s="161">
        <f>'Приложение 5'!Z38</f>
        <v>19035</v>
      </c>
    </row>
    <row r="31" spans="1:17" s="103" customFormat="1" ht="38.25" customHeight="1">
      <c r="A31" s="135"/>
      <c r="B31" s="170"/>
      <c r="C31" s="171"/>
      <c r="D31" s="321" t="s">
        <v>114</v>
      </c>
      <c r="E31" s="322"/>
      <c r="F31" s="323"/>
      <c r="G31" s="172">
        <v>1</v>
      </c>
      <c r="H31" s="172">
        <v>6</v>
      </c>
      <c r="I31" s="173">
        <v>0</v>
      </c>
      <c r="J31" s="174">
        <v>0</v>
      </c>
      <c r="K31" s="175"/>
      <c r="L31" s="176"/>
      <c r="M31" s="176"/>
      <c r="N31" s="177"/>
      <c r="O31" s="169">
        <f>O32</f>
        <v>20613</v>
      </c>
      <c r="P31" s="169">
        <f t="shared" ref="P31:Q34" si="2">P32</f>
        <v>20613</v>
      </c>
      <c r="Q31" s="169">
        <f t="shared" si="2"/>
        <v>20613</v>
      </c>
    </row>
    <row r="32" spans="1:17" s="103" customFormat="1" ht="42.75" customHeight="1">
      <c r="A32" s="135"/>
      <c r="B32" s="170"/>
      <c r="C32" s="171"/>
      <c r="D32" s="178"/>
      <c r="E32" s="324" t="s">
        <v>177</v>
      </c>
      <c r="F32" s="325"/>
      <c r="G32" s="179">
        <v>1</v>
      </c>
      <c r="H32" s="179">
        <v>6</v>
      </c>
      <c r="I32" s="180">
        <v>5200000000</v>
      </c>
      <c r="J32" s="181">
        <v>0</v>
      </c>
      <c r="K32" s="175"/>
      <c r="L32" s="176"/>
      <c r="M32" s="176"/>
      <c r="N32" s="177"/>
      <c r="O32" s="169">
        <f>O33</f>
        <v>20613</v>
      </c>
      <c r="P32" s="169">
        <f t="shared" si="2"/>
        <v>20613</v>
      </c>
      <c r="Q32" s="169">
        <f t="shared" si="2"/>
        <v>20613</v>
      </c>
    </row>
    <row r="33" spans="1:17" s="103" customFormat="1" ht="21.75" customHeight="1">
      <c r="A33" s="135"/>
      <c r="B33" s="315" t="s">
        <v>188</v>
      </c>
      <c r="C33" s="316"/>
      <c r="D33" s="316"/>
      <c r="E33" s="316"/>
      <c r="F33" s="317"/>
      <c r="G33" s="179">
        <v>1</v>
      </c>
      <c r="H33" s="179">
        <v>6</v>
      </c>
      <c r="I33" s="180">
        <v>5240000000</v>
      </c>
      <c r="J33" s="181">
        <v>0</v>
      </c>
      <c r="K33" s="175"/>
      <c r="L33" s="176"/>
      <c r="M33" s="176"/>
      <c r="N33" s="177"/>
      <c r="O33" s="169">
        <f>O34</f>
        <v>20613</v>
      </c>
      <c r="P33" s="169">
        <f>P34</f>
        <v>20613</v>
      </c>
      <c r="Q33" s="169">
        <f>Q34</f>
        <v>20613</v>
      </c>
    </row>
    <row r="34" spans="1:17" s="103" customFormat="1" ht="28.5" customHeight="1">
      <c r="A34" s="135"/>
      <c r="B34" s="170"/>
      <c r="C34" s="171"/>
      <c r="D34" s="178"/>
      <c r="E34" s="324" t="s">
        <v>179</v>
      </c>
      <c r="F34" s="325"/>
      <c r="G34" s="182">
        <v>1</v>
      </c>
      <c r="H34" s="182">
        <v>6</v>
      </c>
      <c r="I34" s="183">
        <v>5240500000</v>
      </c>
      <c r="J34" s="184">
        <v>0</v>
      </c>
      <c r="K34" s="175"/>
      <c r="L34" s="176"/>
      <c r="M34" s="176"/>
      <c r="N34" s="177"/>
      <c r="O34" s="169">
        <f>O35</f>
        <v>20613</v>
      </c>
      <c r="P34" s="169">
        <f t="shared" si="2"/>
        <v>20613</v>
      </c>
      <c r="Q34" s="169">
        <f t="shared" si="2"/>
        <v>20613</v>
      </c>
    </row>
    <row r="35" spans="1:17" s="103" customFormat="1" ht="60" customHeight="1">
      <c r="A35" s="135"/>
      <c r="B35" s="278" t="s">
        <v>240</v>
      </c>
      <c r="C35" s="279"/>
      <c r="D35" s="279"/>
      <c r="E35" s="279"/>
      <c r="F35" s="280"/>
      <c r="G35" s="182">
        <v>1</v>
      </c>
      <c r="H35" s="182">
        <v>6</v>
      </c>
      <c r="I35" s="183" t="s">
        <v>236</v>
      </c>
      <c r="J35" s="184">
        <v>0</v>
      </c>
      <c r="K35" s="175">
        <v>26500</v>
      </c>
      <c r="L35" s="176">
        <v>0</v>
      </c>
      <c r="M35" s="176">
        <v>0</v>
      </c>
      <c r="N35" s="177">
        <v>0</v>
      </c>
      <c r="O35" s="169">
        <f>O36</f>
        <v>20613</v>
      </c>
      <c r="P35" s="169">
        <f>P36</f>
        <v>20613</v>
      </c>
      <c r="Q35" s="169">
        <f>Q36</f>
        <v>20613</v>
      </c>
    </row>
    <row r="36" spans="1:17" s="103" customFormat="1" ht="15" customHeight="1">
      <c r="A36" s="135"/>
      <c r="B36" s="170"/>
      <c r="C36" s="185"/>
      <c r="D36" s="186"/>
      <c r="E36" s="187"/>
      <c r="F36" s="188" t="s">
        <v>112</v>
      </c>
      <c r="G36" s="182">
        <v>1</v>
      </c>
      <c r="H36" s="182">
        <v>6</v>
      </c>
      <c r="I36" s="183" t="s">
        <v>236</v>
      </c>
      <c r="J36" s="184" t="s">
        <v>113</v>
      </c>
      <c r="K36" s="175"/>
      <c r="L36" s="176"/>
      <c r="M36" s="176"/>
      <c r="N36" s="177"/>
      <c r="O36" s="169">
        <f>'Приложение 5'!X43</f>
        <v>20613</v>
      </c>
      <c r="P36" s="169">
        <f>'Приложение 5'!Y43</f>
        <v>20613</v>
      </c>
      <c r="Q36" s="169">
        <f>'Приложение 5'!Z43</f>
        <v>20613</v>
      </c>
    </row>
    <row r="37" spans="1:17" s="103" customFormat="1" ht="15" customHeight="1">
      <c r="A37" s="135"/>
      <c r="B37" s="170"/>
      <c r="C37" s="185"/>
      <c r="D37" s="186"/>
      <c r="E37" s="187"/>
      <c r="F37" s="188" t="s">
        <v>171</v>
      </c>
      <c r="G37" s="182">
        <v>1</v>
      </c>
      <c r="H37" s="182">
        <v>13</v>
      </c>
      <c r="I37" s="183">
        <v>0</v>
      </c>
      <c r="J37" s="184">
        <v>0</v>
      </c>
      <c r="K37" s="175"/>
      <c r="L37" s="176"/>
      <c r="M37" s="176"/>
      <c r="N37" s="177"/>
      <c r="O37" s="169">
        <f t="shared" ref="O37:Q39" si="3">O38</f>
        <v>2336</v>
      </c>
      <c r="P37" s="169">
        <f t="shared" si="3"/>
        <v>0</v>
      </c>
      <c r="Q37" s="169">
        <f t="shared" si="3"/>
        <v>0</v>
      </c>
    </row>
    <row r="38" spans="1:17" s="103" customFormat="1" ht="42" customHeight="1">
      <c r="A38" s="135"/>
      <c r="B38" s="318" t="s">
        <v>177</v>
      </c>
      <c r="C38" s="319"/>
      <c r="D38" s="319"/>
      <c r="E38" s="319"/>
      <c r="F38" s="320"/>
      <c r="G38" s="182">
        <v>1</v>
      </c>
      <c r="H38" s="182">
        <v>13</v>
      </c>
      <c r="I38" s="183">
        <v>5200000000</v>
      </c>
      <c r="J38" s="184">
        <v>0</v>
      </c>
      <c r="K38" s="175"/>
      <c r="L38" s="176"/>
      <c r="M38" s="176"/>
      <c r="N38" s="177"/>
      <c r="O38" s="169">
        <f t="shared" si="3"/>
        <v>2336</v>
      </c>
      <c r="P38" s="169">
        <f t="shared" si="3"/>
        <v>0</v>
      </c>
      <c r="Q38" s="169">
        <f t="shared" si="3"/>
        <v>0</v>
      </c>
    </row>
    <row r="39" spans="1:17" s="103" customFormat="1" ht="15" customHeight="1">
      <c r="A39" s="135"/>
      <c r="B39" s="315" t="s">
        <v>188</v>
      </c>
      <c r="C39" s="316"/>
      <c r="D39" s="316"/>
      <c r="E39" s="316"/>
      <c r="F39" s="317"/>
      <c r="G39" s="182">
        <v>1</v>
      </c>
      <c r="H39" s="182">
        <v>13</v>
      </c>
      <c r="I39" s="183">
        <v>5240000000</v>
      </c>
      <c r="J39" s="184">
        <v>0</v>
      </c>
      <c r="K39" s="175"/>
      <c r="L39" s="176"/>
      <c r="M39" s="176"/>
      <c r="N39" s="177"/>
      <c r="O39" s="169">
        <f t="shared" si="3"/>
        <v>2336</v>
      </c>
      <c r="P39" s="169">
        <f t="shared" si="3"/>
        <v>0</v>
      </c>
      <c r="Q39" s="169">
        <f t="shared" si="3"/>
        <v>0</v>
      </c>
    </row>
    <row r="40" spans="1:17" s="103" customFormat="1" ht="26.25" customHeight="1">
      <c r="A40" s="135"/>
      <c r="B40" s="170"/>
      <c r="C40" s="185"/>
      <c r="D40" s="186"/>
      <c r="E40" s="187"/>
      <c r="F40" s="188" t="s">
        <v>179</v>
      </c>
      <c r="G40" s="182">
        <v>1</v>
      </c>
      <c r="H40" s="182">
        <v>13</v>
      </c>
      <c r="I40" s="183">
        <v>5240500000</v>
      </c>
      <c r="J40" s="184">
        <v>0</v>
      </c>
      <c r="K40" s="175"/>
      <c r="L40" s="176"/>
      <c r="M40" s="176"/>
      <c r="N40" s="177"/>
      <c r="O40" s="169">
        <f t="shared" ref="O40:Q41" si="4">O41</f>
        <v>2336</v>
      </c>
      <c r="P40" s="169">
        <f t="shared" si="4"/>
        <v>0</v>
      </c>
      <c r="Q40" s="169">
        <f t="shared" si="4"/>
        <v>0</v>
      </c>
    </row>
    <row r="41" spans="1:17" s="103" customFormat="1" ht="25.5" customHeight="1">
      <c r="A41" s="135"/>
      <c r="B41" s="170"/>
      <c r="C41" s="185"/>
      <c r="D41" s="186"/>
      <c r="E41" s="187"/>
      <c r="F41" s="188" t="s">
        <v>170</v>
      </c>
      <c r="G41" s="182">
        <v>1</v>
      </c>
      <c r="H41" s="182">
        <v>13</v>
      </c>
      <c r="I41" s="183">
        <v>5240595100</v>
      </c>
      <c r="J41" s="184">
        <v>0</v>
      </c>
      <c r="K41" s="175"/>
      <c r="L41" s="176"/>
      <c r="M41" s="176"/>
      <c r="N41" s="177"/>
      <c r="O41" s="169">
        <f t="shared" si="4"/>
        <v>2336</v>
      </c>
      <c r="P41" s="169">
        <f t="shared" si="4"/>
        <v>0</v>
      </c>
      <c r="Q41" s="169">
        <f t="shared" si="4"/>
        <v>0</v>
      </c>
    </row>
    <row r="42" spans="1:17" s="103" customFormat="1" ht="15" customHeight="1">
      <c r="A42" s="135"/>
      <c r="B42" s="170"/>
      <c r="C42" s="185"/>
      <c r="D42" s="186"/>
      <c r="E42" s="187"/>
      <c r="F42" s="188" t="s">
        <v>169</v>
      </c>
      <c r="G42" s="182">
        <v>1</v>
      </c>
      <c r="H42" s="182">
        <v>13</v>
      </c>
      <c r="I42" s="183">
        <v>5240595100</v>
      </c>
      <c r="J42" s="184">
        <v>850</v>
      </c>
      <c r="K42" s="175"/>
      <c r="L42" s="176"/>
      <c r="M42" s="176"/>
      <c r="N42" s="177"/>
      <c r="O42" s="169">
        <v>2336</v>
      </c>
      <c r="P42" s="169">
        <f>'Приложение 5'!Y50</f>
        <v>0</v>
      </c>
      <c r="Q42" s="169">
        <f>'Приложение 5'!Z50</f>
        <v>0</v>
      </c>
    </row>
    <row r="43" spans="1:17" s="40" customFormat="1" ht="14.25" customHeight="1">
      <c r="A43" s="132"/>
      <c r="B43" s="299" t="s">
        <v>115</v>
      </c>
      <c r="C43" s="299"/>
      <c r="D43" s="299"/>
      <c r="E43" s="299"/>
      <c r="F43" s="299"/>
      <c r="G43" s="145">
        <v>2</v>
      </c>
      <c r="H43" s="145">
        <v>0</v>
      </c>
      <c r="I43" s="146">
        <v>0</v>
      </c>
      <c r="J43" s="147">
        <v>0</v>
      </c>
      <c r="K43" s="148">
        <v>158200</v>
      </c>
      <c r="L43" s="149">
        <v>0</v>
      </c>
      <c r="M43" s="149">
        <v>0</v>
      </c>
      <c r="N43" s="38">
        <v>0</v>
      </c>
      <c r="O43" s="150">
        <f>O44</f>
        <v>135400</v>
      </c>
      <c r="P43" s="150">
        <f t="shared" ref="P43:Q47" si="5">P44</f>
        <v>140600</v>
      </c>
      <c r="Q43" s="150">
        <f t="shared" si="5"/>
        <v>146700</v>
      </c>
    </row>
    <row r="44" spans="1:17" s="40" customFormat="1" ht="15" customHeight="1">
      <c r="A44" s="132"/>
      <c r="B44" s="144"/>
      <c r="C44" s="290" t="s">
        <v>116</v>
      </c>
      <c r="D44" s="290"/>
      <c r="E44" s="290"/>
      <c r="F44" s="290"/>
      <c r="G44" s="145">
        <v>2</v>
      </c>
      <c r="H44" s="145">
        <v>3</v>
      </c>
      <c r="I44" s="146">
        <v>0</v>
      </c>
      <c r="J44" s="147">
        <v>0</v>
      </c>
      <c r="K44" s="148">
        <v>158200</v>
      </c>
      <c r="L44" s="149">
        <v>0</v>
      </c>
      <c r="M44" s="149">
        <v>0</v>
      </c>
      <c r="N44" s="38">
        <v>0</v>
      </c>
      <c r="O44" s="150">
        <f>O45</f>
        <v>135400</v>
      </c>
      <c r="P44" s="150">
        <f t="shared" si="5"/>
        <v>140600</v>
      </c>
      <c r="Q44" s="150">
        <f t="shared" si="5"/>
        <v>146700</v>
      </c>
    </row>
    <row r="45" spans="1:17" s="134" customFormat="1" ht="40.5" customHeight="1">
      <c r="A45" s="133"/>
      <c r="B45" s="151"/>
      <c r="C45" s="45"/>
      <c r="D45" s="291" t="s">
        <v>177</v>
      </c>
      <c r="E45" s="292"/>
      <c r="F45" s="293"/>
      <c r="G45" s="164">
        <v>2</v>
      </c>
      <c r="H45" s="164">
        <v>3</v>
      </c>
      <c r="I45" s="165">
        <v>5200000000</v>
      </c>
      <c r="J45" s="166">
        <v>0</v>
      </c>
      <c r="K45" s="140">
        <v>738500</v>
      </c>
      <c r="L45" s="141">
        <v>0</v>
      </c>
      <c r="M45" s="141">
        <v>0</v>
      </c>
      <c r="N45" s="142">
        <v>0</v>
      </c>
      <c r="O45" s="168">
        <f>O46</f>
        <v>135400</v>
      </c>
      <c r="P45" s="168">
        <f t="shared" si="5"/>
        <v>140600</v>
      </c>
      <c r="Q45" s="168">
        <f t="shared" si="5"/>
        <v>146700</v>
      </c>
    </row>
    <row r="46" spans="1:17" s="134" customFormat="1" ht="19.5" customHeight="1">
      <c r="A46" s="133"/>
      <c r="B46" s="296" t="s">
        <v>188</v>
      </c>
      <c r="C46" s="297"/>
      <c r="D46" s="297"/>
      <c r="E46" s="297"/>
      <c r="F46" s="298"/>
      <c r="G46" s="164">
        <v>2</v>
      </c>
      <c r="H46" s="164">
        <v>3</v>
      </c>
      <c r="I46" s="165">
        <v>5240000000</v>
      </c>
      <c r="J46" s="166">
        <v>0</v>
      </c>
      <c r="K46" s="140"/>
      <c r="L46" s="141"/>
      <c r="M46" s="141"/>
      <c r="N46" s="142"/>
      <c r="O46" s="168">
        <f>O47</f>
        <v>135400</v>
      </c>
      <c r="P46" s="168">
        <f>P47</f>
        <v>140600</v>
      </c>
      <c r="Q46" s="168">
        <f>Q47</f>
        <v>146700</v>
      </c>
    </row>
    <row r="47" spans="1:17" s="40" customFormat="1" ht="25.5" customHeight="1">
      <c r="A47" s="132"/>
      <c r="B47" s="151"/>
      <c r="C47" s="45"/>
      <c r="D47" s="289" t="s">
        <v>179</v>
      </c>
      <c r="E47" s="289"/>
      <c r="F47" s="289"/>
      <c r="G47" s="158">
        <v>2</v>
      </c>
      <c r="H47" s="158">
        <v>3</v>
      </c>
      <c r="I47" s="159">
        <v>5240500000</v>
      </c>
      <c r="J47" s="160">
        <v>0</v>
      </c>
      <c r="K47" s="148">
        <v>158200</v>
      </c>
      <c r="L47" s="149">
        <v>0</v>
      </c>
      <c r="M47" s="149">
        <v>0</v>
      </c>
      <c r="N47" s="38">
        <v>0</v>
      </c>
      <c r="O47" s="161">
        <f>O48</f>
        <v>135400</v>
      </c>
      <c r="P47" s="161">
        <f t="shared" si="5"/>
        <v>140600</v>
      </c>
      <c r="Q47" s="161">
        <f t="shared" si="5"/>
        <v>146700</v>
      </c>
    </row>
    <row r="48" spans="1:17" s="40" customFormat="1" ht="28.5" customHeight="1">
      <c r="A48" s="132"/>
      <c r="B48" s="151"/>
      <c r="C48" s="46"/>
      <c r="D48" s="157"/>
      <c r="E48" s="289" t="s">
        <v>172</v>
      </c>
      <c r="F48" s="289"/>
      <c r="G48" s="158">
        <v>2</v>
      </c>
      <c r="H48" s="158">
        <v>3</v>
      </c>
      <c r="I48" s="159">
        <v>5240551180</v>
      </c>
      <c r="J48" s="160">
        <v>0</v>
      </c>
      <c r="K48" s="148">
        <v>158200</v>
      </c>
      <c r="L48" s="149">
        <v>0</v>
      </c>
      <c r="M48" s="149">
        <v>0</v>
      </c>
      <c r="N48" s="38">
        <v>0</v>
      </c>
      <c r="O48" s="161">
        <f>O49+O50</f>
        <v>135400</v>
      </c>
      <c r="P48" s="161">
        <f>P49+P50</f>
        <v>140600</v>
      </c>
      <c r="Q48" s="161">
        <f>Q49+Q50</f>
        <v>146700</v>
      </c>
    </row>
    <row r="49" spans="1:17" s="40" customFormat="1" ht="26.25" customHeight="1">
      <c r="A49" s="132"/>
      <c r="B49" s="151"/>
      <c r="C49" s="46"/>
      <c r="D49" s="162"/>
      <c r="E49" s="157"/>
      <c r="F49" s="47" t="s">
        <v>106</v>
      </c>
      <c r="G49" s="158">
        <v>2</v>
      </c>
      <c r="H49" s="158">
        <v>3</v>
      </c>
      <c r="I49" s="159">
        <v>5240551180</v>
      </c>
      <c r="J49" s="160">
        <v>120</v>
      </c>
      <c r="K49" s="148">
        <v>144400</v>
      </c>
      <c r="L49" s="149">
        <v>0</v>
      </c>
      <c r="M49" s="149">
        <v>0</v>
      </c>
      <c r="N49" s="38">
        <v>0</v>
      </c>
      <c r="O49" s="161">
        <f>'Приложение 5'!X58</f>
        <v>134500</v>
      </c>
      <c r="P49" s="161">
        <f>'Приложение 5'!Y58</f>
        <v>139600</v>
      </c>
      <c r="Q49" s="161">
        <f>'Приложение 5'!Z58</f>
        <v>145700</v>
      </c>
    </row>
    <row r="50" spans="1:17" s="40" customFormat="1" ht="25.5" customHeight="1">
      <c r="A50" s="132"/>
      <c r="B50" s="151"/>
      <c r="C50" s="46"/>
      <c r="D50" s="162"/>
      <c r="E50" s="157"/>
      <c r="F50" s="47" t="s">
        <v>110</v>
      </c>
      <c r="G50" s="158">
        <v>2</v>
      </c>
      <c r="H50" s="158">
        <v>3</v>
      </c>
      <c r="I50" s="159">
        <v>5240551180</v>
      </c>
      <c r="J50" s="160">
        <v>240</v>
      </c>
      <c r="K50" s="148">
        <v>13800</v>
      </c>
      <c r="L50" s="149">
        <v>0</v>
      </c>
      <c r="M50" s="149">
        <v>0</v>
      </c>
      <c r="N50" s="38">
        <v>0</v>
      </c>
      <c r="O50" s="161">
        <f>'Приложение 5'!X61</f>
        <v>900</v>
      </c>
      <c r="P50" s="161">
        <f>'Приложение 5'!Y61</f>
        <v>1000</v>
      </c>
      <c r="Q50" s="161">
        <f>'Приложение 5'!Z61</f>
        <v>1000</v>
      </c>
    </row>
    <row r="51" spans="1:17" s="40" customFormat="1" ht="30" customHeight="1">
      <c r="A51" s="132"/>
      <c r="B51" s="299" t="s">
        <v>118</v>
      </c>
      <c r="C51" s="299"/>
      <c r="D51" s="299"/>
      <c r="E51" s="299"/>
      <c r="F51" s="299"/>
      <c r="G51" s="145">
        <v>3</v>
      </c>
      <c r="H51" s="145">
        <v>0</v>
      </c>
      <c r="I51" s="146">
        <v>0</v>
      </c>
      <c r="J51" s="147">
        <v>0</v>
      </c>
      <c r="K51" s="148">
        <v>101200</v>
      </c>
      <c r="L51" s="149">
        <v>0</v>
      </c>
      <c r="M51" s="149">
        <v>0</v>
      </c>
      <c r="N51" s="38">
        <v>0</v>
      </c>
      <c r="O51" s="150">
        <f t="shared" ref="O51:O56" si="6">O52</f>
        <v>500</v>
      </c>
      <c r="P51" s="150">
        <f t="shared" ref="P51:Q55" si="7">P52</f>
        <v>500</v>
      </c>
      <c r="Q51" s="150">
        <f t="shared" si="7"/>
        <v>500</v>
      </c>
    </row>
    <row r="52" spans="1:17" s="40" customFormat="1" ht="30" customHeight="1">
      <c r="A52" s="132"/>
      <c r="B52" s="144"/>
      <c r="C52" s="290" t="s">
        <v>165</v>
      </c>
      <c r="D52" s="290"/>
      <c r="E52" s="290"/>
      <c r="F52" s="290"/>
      <c r="G52" s="145">
        <v>3</v>
      </c>
      <c r="H52" s="145">
        <v>10</v>
      </c>
      <c r="I52" s="146">
        <v>0</v>
      </c>
      <c r="J52" s="147">
        <v>0</v>
      </c>
      <c r="K52" s="148">
        <v>60000</v>
      </c>
      <c r="L52" s="149">
        <v>0</v>
      </c>
      <c r="M52" s="149">
        <v>0</v>
      </c>
      <c r="N52" s="38">
        <v>0</v>
      </c>
      <c r="O52" s="150">
        <f t="shared" si="6"/>
        <v>500</v>
      </c>
      <c r="P52" s="150">
        <f t="shared" si="7"/>
        <v>500</v>
      </c>
      <c r="Q52" s="150">
        <f t="shared" si="7"/>
        <v>500</v>
      </c>
    </row>
    <row r="53" spans="1:17" s="134" customFormat="1" ht="39.75" customHeight="1">
      <c r="A53" s="133"/>
      <c r="B53" s="151"/>
      <c r="C53" s="45"/>
      <c r="D53" s="291" t="s">
        <v>177</v>
      </c>
      <c r="E53" s="292"/>
      <c r="F53" s="293"/>
      <c r="G53" s="164">
        <v>3</v>
      </c>
      <c r="H53" s="164">
        <v>10</v>
      </c>
      <c r="I53" s="165">
        <v>5200000000</v>
      </c>
      <c r="J53" s="166">
        <v>0</v>
      </c>
      <c r="K53" s="140">
        <v>738500</v>
      </c>
      <c r="L53" s="141">
        <v>0</v>
      </c>
      <c r="M53" s="141">
        <v>0</v>
      </c>
      <c r="N53" s="142">
        <v>0</v>
      </c>
      <c r="O53" s="168">
        <f t="shared" si="6"/>
        <v>500</v>
      </c>
      <c r="P53" s="168">
        <f t="shared" si="7"/>
        <v>500</v>
      </c>
      <c r="Q53" s="168">
        <f t="shared" si="7"/>
        <v>500</v>
      </c>
    </row>
    <row r="54" spans="1:17" s="134" customFormat="1" ht="20.25" customHeight="1">
      <c r="A54" s="133"/>
      <c r="B54" s="296" t="s">
        <v>188</v>
      </c>
      <c r="C54" s="297"/>
      <c r="D54" s="297"/>
      <c r="E54" s="297"/>
      <c r="F54" s="298"/>
      <c r="G54" s="164">
        <v>3</v>
      </c>
      <c r="H54" s="164">
        <v>10</v>
      </c>
      <c r="I54" s="165">
        <v>5240000000</v>
      </c>
      <c r="J54" s="166">
        <v>0</v>
      </c>
      <c r="K54" s="140"/>
      <c r="L54" s="141"/>
      <c r="M54" s="141"/>
      <c r="N54" s="142"/>
      <c r="O54" s="168">
        <f t="shared" si="6"/>
        <v>500</v>
      </c>
      <c r="P54" s="168">
        <f>P55</f>
        <v>500</v>
      </c>
      <c r="Q54" s="168">
        <f>Q55</f>
        <v>500</v>
      </c>
    </row>
    <row r="55" spans="1:17" s="40" customFormat="1" ht="26.25" customHeight="1">
      <c r="A55" s="132"/>
      <c r="B55" s="151"/>
      <c r="C55" s="45"/>
      <c r="D55" s="289" t="s">
        <v>180</v>
      </c>
      <c r="E55" s="289"/>
      <c r="F55" s="289"/>
      <c r="G55" s="158">
        <v>3</v>
      </c>
      <c r="H55" s="158">
        <v>10</v>
      </c>
      <c r="I55" s="159">
        <v>5240100000</v>
      </c>
      <c r="J55" s="160">
        <v>0</v>
      </c>
      <c r="K55" s="148">
        <v>60000</v>
      </c>
      <c r="L55" s="149">
        <v>0</v>
      </c>
      <c r="M55" s="149">
        <v>0</v>
      </c>
      <c r="N55" s="38">
        <v>0</v>
      </c>
      <c r="O55" s="161">
        <f t="shared" si="6"/>
        <v>500</v>
      </c>
      <c r="P55" s="161">
        <f t="shared" si="7"/>
        <v>500</v>
      </c>
      <c r="Q55" s="161">
        <f t="shared" si="7"/>
        <v>500</v>
      </c>
    </row>
    <row r="56" spans="1:17" s="40" customFormat="1" ht="24" customHeight="1">
      <c r="A56" s="132"/>
      <c r="B56" s="151"/>
      <c r="C56" s="46"/>
      <c r="D56" s="162"/>
      <c r="E56" s="157"/>
      <c r="F56" s="47" t="s">
        <v>186</v>
      </c>
      <c r="G56" s="158">
        <v>3</v>
      </c>
      <c r="H56" s="158">
        <v>10</v>
      </c>
      <c r="I56" s="159">
        <v>5240195020</v>
      </c>
      <c r="J56" s="160">
        <v>0</v>
      </c>
      <c r="K56" s="148">
        <v>60000</v>
      </c>
      <c r="L56" s="149">
        <v>0</v>
      </c>
      <c r="M56" s="149">
        <v>0</v>
      </c>
      <c r="N56" s="38">
        <v>0</v>
      </c>
      <c r="O56" s="161">
        <f t="shared" si="6"/>
        <v>500</v>
      </c>
      <c r="P56" s="161">
        <f>P57</f>
        <v>500</v>
      </c>
      <c r="Q56" s="161">
        <f>Q57</f>
        <v>500</v>
      </c>
    </row>
    <row r="57" spans="1:17" s="40" customFormat="1" ht="30.75" customHeight="1">
      <c r="A57" s="132"/>
      <c r="B57" s="151"/>
      <c r="C57" s="46"/>
      <c r="D57" s="162"/>
      <c r="E57" s="157"/>
      <c r="F57" s="47" t="s">
        <v>110</v>
      </c>
      <c r="G57" s="158">
        <v>3</v>
      </c>
      <c r="H57" s="158">
        <v>10</v>
      </c>
      <c r="I57" s="159">
        <v>5240195020</v>
      </c>
      <c r="J57" s="160">
        <v>240</v>
      </c>
      <c r="K57" s="148">
        <v>60000</v>
      </c>
      <c r="L57" s="149">
        <v>0</v>
      </c>
      <c r="M57" s="149">
        <v>0</v>
      </c>
      <c r="N57" s="38">
        <v>0</v>
      </c>
      <c r="O57" s="161">
        <f>'Приложение 5'!X69</f>
        <v>500</v>
      </c>
      <c r="P57" s="161">
        <f>'Приложение 5'!Y69</f>
        <v>500</v>
      </c>
      <c r="Q57" s="161">
        <f>'Приложение 5'!Z69</f>
        <v>500</v>
      </c>
    </row>
    <row r="58" spans="1:17" s="40" customFormat="1" ht="17.25" customHeight="1">
      <c r="A58" s="132"/>
      <c r="B58" s="296" t="s">
        <v>119</v>
      </c>
      <c r="C58" s="297"/>
      <c r="D58" s="297"/>
      <c r="E58" s="297"/>
      <c r="F58" s="298"/>
      <c r="G58" s="145">
        <v>4</v>
      </c>
      <c r="H58" s="145">
        <v>0</v>
      </c>
      <c r="I58" s="146">
        <v>0</v>
      </c>
      <c r="J58" s="147">
        <v>0</v>
      </c>
      <c r="K58" s="189"/>
      <c r="L58" s="190"/>
      <c r="M58" s="190"/>
      <c r="N58" s="44"/>
      <c r="O58" s="150">
        <f>O59</f>
        <v>224000</v>
      </c>
      <c r="P58" s="150">
        <f>P59</f>
        <v>228000</v>
      </c>
      <c r="Q58" s="150">
        <f>Q59</f>
        <v>236000</v>
      </c>
    </row>
    <row r="59" spans="1:17" s="40" customFormat="1" ht="14.25" customHeight="1">
      <c r="A59" s="132"/>
      <c r="B59" s="144"/>
      <c r="C59" s="290" t="s">
        <v>127</v>
      </c>
      <c r="D59" s="290"/>
      <c r="E59" s="290"/>
      <c r="F59" s="290"/>
      <c r="G59" s="145">
        <v>4</v>
      </c>
      <c r="H59" s="145">
        <v>9</v>
      </c>
      <c r="I59" s="146">
        <v>0</v>
      </c>
      <c r="J59" s="147">
        <v>0</v>
      </c>
      <c r="K59" s="148">
        <v>60000</v>
      </c>
      <c r="L59" s="149">
        <v>0</v>
      </c>
      <c r="M59" s="149">
        <v>0</v>
      </c>
      <c r="N59" s="38">
        <v>0</v>
      </c>
      <c r="O59" s="150">
        <f>O60</f>
        <v>224000</v>
      </c>
      <c r="P59" s="150">
        <f t="shared" ref="P59:Q62" si="8">P60</f>
        <v>228000</v>
      </c>
      <c r="Q59" s="150">
        <f t="shared" si="8"/>
        <v>236000</v>
      </c>
    </row>
    <row r="60" spans="1:17" s="134" customFormat="1" ht="39.75" customHeight="1">
      <c r="A60" s="133"/>
      <c r="B60" s="151"/>
      <c r="C60" s="45"/>
      <c r="D60" s="291" t="s">
        <v>177</v>
      </c>
      <c r="E60" s="292"/>
      <c r="F60" s="293"/>
      <c r="G60" s="164">
        <v>4</v>
      </c>
      <c r="H60" s="164">
        <v>9</v>
      </c>
      <c r="I60" s="165">
        <v>5200000000</v>
      </c>
      <c r="J60" s="166">
        <v>0</v>
      </c>
      <c r="K60" s="140">
        <v>738500</v>
      </c>
      <c r="L60" s="141">
        <v>0</v>
      </c>
      <c r="M60" s="141">
        <v>0</v>
      </c>
      <c r="N60" s="142">
        <v>0</v>
      </c>
      <c r="O60" s="168">
        <f>O61</f>
        <v>224000</v>
      </c>
      <c r="P60" s="168">
        <f t="shared" si="8"/>
        <v>228000</v>
      </c>
      <c r="Q60" s="168">
        <f t="shared" si="8"/>
        <v>236000</v>
      </c>
    </row>
    <row r="61" spans="1:17" s="134" customFormat="1" ht="18.75" customHeight="1">
      <c r="A61" s="133"/>
      <c r="B61" s="296" t="s">
        <v>188</v>
      </c>
      <c r="C61" s="297"/>
      <c r="D61" s="297"/>
      <c r="E61" s="297"/>
      <c r="F61" s="298"/>
      <c r="G61" s="164">
        <v>4</v>
      </c>
      <c r="H61" s="164">
        <v>9</v>
      </c>
      <c r="I61" s="165">
        <v>5240000000</v>
      </c>
      <c r="J61" s="166">
        <v>0</v>
      </c>
      <c r="K61" s="140"/>
      <c r="L61" s="141"/>
      <c r="M61" s="141"/>
      <c r="N61" s="142"/>
      <c r="O61" s="168">
        <f>O62</f>
        <v>224000</v>
      </c>
      <c r="P61" s="168">
        <f t="shared" si="8"/>
        <v>228000</v>
      </c>
      <c r="Q61" s="168">
        <f t="shared" si="8"/>
        <v>236000</v>
      </c>
    </row>
    <row r="62" spans="1:17" s="40" customFormat="1" ht="20.25" customHeight="1">
      <c r="A62" s="132"/>
      <c r="B62" s="151"/>
      <c r="C62" s="45"/>
      <c r="D62" s="289" t="s">
        <v>181</v>
      </c>
      <c r="E62" s="289"/>
      <c r="F62" s="289"/>
      <c r="G62" s="158">
        <v>4</v>
      </c>
      <c r="H62" s="158">
        <v>9</v>
      </c>
      <c r="I62" s="159">
        <v>5240200000</v>
      </c>
      <c r="J62" s="160">
        <v>0</v>
      </c>
      <c r="K62" s="148">
        <v>60000</v>
      </c>
      <c r="L62" s="149">
        <v>0</v>
      </c>
      <c r="M62" s="149">
        <v>0</v>
      </c>
      <c r="N62" s="38">
        <v>0</v>
      </c>
      <c r="O62" s="161">
        <f>O63</f>
        <v>224000</v>
      </c>
      <c r="P62" s="161">
        <f t="shared" si="8"/>
        <v>228000</v>
      </c>
      <c r="Q62" s="161">
        <f t="shared" si="8"/>
        <v>236000</v>
      </c>
    </row>
    <row r="63" spans="1:17" s="40" customFormat="1" ht="26.25" customHeight="1">
      <c r="A63" s="132"/>
      <c r="B63" s="151"/>
      <c r="C63" s="46"/>
      <c r="D63" s="157"/>
      <c r="E63" s="289" t="s">
        <v>120</v>
      </c>
      <c r="F63" s="289"/>
      <c r="G63" s="158">
        <v>4</v>
      </c>
      <c r="H63" s="158">
        <v>9</v>
      </c>
      <c r="I63" s="159">
        <v>5240295280</v>
      </c>
      <c r="J63" s="160">
        <v>0</v>
      </c>
      <c r="K63" s="148">
        <v>60000</v>
      </c>
      <c r="L63" s="149">
        <v>0</v>
      </c>
      <c r="M63" s="149">
        <v>0</v>
      </c>
      <c r="N63" s="38">
        <v>0</v>
      </c>
      <c r="O63" s="161">
        <f>O64</f>
        <v>224000</v>
      </c>
      <c r="P63" s="161">
        <f>P64</f>
        <v>228000</v>
      </c>
      <c r="Q63" s="161">
        <f>Q64</f>
        <v>236000</v>
      </c>
    </row>
    <row r="64" spans="1:17" s="40" customFormat="1" ht="26.25" customHeight="1">
      <c r="A64" s="132"/>
      <c r="B64" s="151"/>
      <c r="C64" s="46"/>
      <c r="D64" s="162"/>
      <c r="E64" s="157"/>
      <c r="F64" s="47" t="s">
        <v>110</v>
      </c>
      <c r="G64" s="158">
        <v>4</v>
      </c>
      <c r="H64" s="158">
        <v>9</v>
      </c>
      <c r="I64" s="159">
        <v>5240295280</v>
      </c>
      <c r="J64" s="160">
        <v>240</v>
      </c>
      <c r="K64" s="148">
        <v>60000</v>
      </c>
      <c r="L64" s="149">
        <v>0</v>
      </c>
      <c r="M64" s="149">
        <v>0</v>
      </c>
      <c r="N64" s="38">
        <v>0</v>
      </c>
      <c r="O64" s="161">
        <f>'Приложение 5'!X77</f>
        <v>224000</v>
      </c>
      <c r="P64" s="161">
        <f>'Приложение 5'!Y77</f>
        <v>228000</v>
      </c>
      <c r="Q64" s="161">
        <f>'Приложение 5'!Z77</f>
        <v>236000</v>
      </c>
    </row>
    <row r="65" spans="1:17" s="40" customFormat="1" ht="15" customHeight="1">
      <c r="A65" s="132"/>
      <c r="B65" s="299" t="s">
        <v>122</v>
      </c>
      <c r="C65" s="299"/>
      <c r="D65" s="299"/>
      <c r="E65" s="299"/>
      <c r="F65" s="299"/>
      <c r="G65" s="145">
        <v>5</v>
      </c>
      <c r="H65" s="145">
        <v>0</v>
      </c>
      <c r="I65" s="146">
        <v>0</v>
      </c>
      <c r="J65" s="147">
        <v>0</v>
      </c>
      <c r="K65" s="148">
        <v>2518700</v>
      </c>
      <c r="L65" s="149">
        <v>0</v>
      </c>
      <c r="M65" s="149">
        <v>0</v>
      </c>
      <c r="N65" s="38">
        <v>0</v>
      </c>
      <c r="O65" s="150">
        <f>O66+O72</f>
        <v>47140</v>
      </c>
      <c r="P65" s="150">
        <f>P66+P72</f>
        <v>100</v>
      </c>
      <c r="Q65" s="150">
        <f>Q66+Q72</f>
        <v>100</v>
      </c>
    </row>
    <row r="66" spans="1:17" s="40" customFormat="1" ht="15" customHeight="1">
      <c r="A66" s="132"/>
      <c r="B66" s="266"/>
      <c r="C66" s="267"/>
      <c r="D66" s="267"/>
      <c r="E66" s="267"/>
      <c r="F66" s="197" t="s">
        <v>249</v>
      </c>
      <c r="G66" s="145">
        <v>5</v>
      </c>
      <c r="H66" s="145">
        <v>2</v>
      </c>
      <c r="I66" s="146">
        <v>0</v>
      </c>
      <c r="J66" s="147">
        <v>0</v>
      </c>
      <c r="K66" s="148"/>
      <c r="L66" s="149"/>
      <c r="M66" s="149"/>
      <c r="N66" s="38"/>
      <c r="O66" s="150">
        <f t="shared" ref="O66:Q70" si="9">O67</f>
        <v>47040</v>
      </c>
      <c r="P66" s="150">
        <f t="shared" si="9"/>
        <v>0</v>
      </c>
      <c r="Q66" s="150">
        <f t="shared" si="9"/>
        <v>0</v>
      </c>
    </row>
    <row r="67" spans="1:17" s="40" customFormat="1" ht="39.75" customHeight="1">
      <c r="A67" s="132"/>
      <c r="B67" s="266"/>
      <c r="C67" s="267"/>
      <c r="D67" s="267"/>
      <c r="E67" s="267"/>
      <c r="F67" s="267" t="s">
        <v>177</v>
      </c>
      <c r="G67" s="145">
        <v>5</v>
      </c>
      <c r="H67" s="145">
        <v>2</v>
      </c>
      <c r="I67" s="146">
        <v>5200000000</v>
      </c>
      <c r="J67" s="147">
        <v>0</v>
      </c>
      <c r="K67" s="148"/>
      <c r="L67" s="149"/>
      <c r="M67" s="149"/>
      <c r="N67" s="38"/>
      <c r="O67" s="150">
        <f t="shared" si="9"/>
        <v>47040</v>
      </c>
      <c r="P67" s="150">
        <f t="shared" si="9"/>
        <v>0</v>
      </c>
      <c r="Q67" s="150">
        <f t="shared" si="9"/>
        <v>0</v>
      </c>
    </row>
    <row r="68" spans="1:17" s="40" customFormat="1" ht="15" customHeight="1">
      <c r="A68" s="132"/>
      <c r="B68" s="266"/>
      <c r="C68" s="267"/>
      <c r="D68" s="267"/>
      <c r="E68" s="267"/>
      <c r="F68" s="267" t="s">
        <v>188</v>
      </c>
      <c r="G68" s="145">
        <v>5</v>
      </c>
      <c r="H68" s="145">
        <v>2</v>
      </c>
      <c r="I68" s="146">
        <v>5240000000</v>
      </c>
      <c r="J68" s="147">
        <v>0</v>
      </c>
      <c r="K68" s="148"/>
      <c r="L68" s="149"/>
      <c r="M68" s="149"/>
      <c r="N68" s="38"/>
      <c r="O68" s="150">
        <f t="shared" si="9"/>
        <v>47040</v>
      </c>
      <c r="P68" s="150">
        <f t="shared" si="9"/>
        <v>0</v>
      </c>
      <c r="Q68" s="150">
        <f t="shared" si="9"/>
        <v>0</v>
      </c>
    </row>
    <row r="69" spans="1:17" s="40" customFormat="1" ht="27.75" customHeight="1">
      <c r="A69" s="132"/>
      <c r="B69" s="266"/>
      <c r="C69" s="267"/>
      <c r="D69" s="267"/>
      <c r="E69" s="267"/>
      <c r="F69" s="267" t="s">
        <v>248</v>
      </c>
      <c r="G69" s="145">
        <v>5</v>
      </c>
      <c r="H69" s="145">
        <v>2</v>
      </c>
      <c r="I69" s="146">
        <v>5240600000</v>
      </c>
      <c r="J69" s="147">
        <v>0</v>
      </c>
      <c r="K69" s="148"/>
      <c r="L69" s="149"/>
      <c r="M69" s="149"/>
      <c r="N69" s="38"/>
      <c r="O69" s="150">
        <f t="shared" si="9"/>
        <v>47040</v>
      </c>
      <c r="P69" s="150">
        <f t="shared" si="9"/>
        <v>0</v>
      </c>
      <c r="Q69" s="150">
        <f t="shared" si="9"/>
        <v>0</v>
      </c>
    </row>
    <row r="70" spans="1:17" s="40" customFormat="1" ht="38.25" customHeight="1">
      <c r="A70" s="132"/>
      <c r="B70" s="266"/>
      <c r="C70" s="267"/>
      <c r="D70" s="267"/>
      <c r="E70" s="267"/>
      <c r="F70" s="267" t="s">
        <v>247</v>
      </c>
      <c r="G70" s="145">
        <v>5</v>
      </c>
      <c r="H70" s="145">
        <v>2</v>
      </c>
      <c r="I70" s="146" t="s">
        <v>246</v>
      </c>
      <c r="J70" s="147">
        <v>0</v>
      </c>
      <c r="K70" s="148"/>
      <c r="L70" s="149"/>
      <c r="M70" s="149"/>
      <c r="N70" s="38"/>
      <c r="O70" s="150">
        <f t="shared" si="9"/>
        <v>47040</v>
      </c>
      <c r="P70" s="150">
        <f t="shared" si="9"/>
        <v>0</v>
      </c>
      <c r="Q70" s="150">
        <f t="shared" si="9"/>
        <v>0</v>
      </c>
    </row>
    <row r="71" spans="1:17" s="40" customFormat="1" ht="15" customHeight="1">
      <c r="A71" s="132"/>
      <c r="B71" s="266"/>
      <c r="C71" s="267"/>
      <c r="D71" s="267"/>
      <c r="E71" s="267"/>
      <c r="F71" s="267" t="s">
        <v>112</v>
      </c>
      <c r="G71" s="145">
        <v>5</v>
      </c>
      <c r="H71" s="145">
        <v>2</v>
      </c>
      <c r="I71" s="146" t="s">
        <v>246</v>
      </c>
      <c r="J71" s="147">
        <v>540</v>
      </c>
      <c r="K71" s="148"/>
      <c r="L71" s="149"/>
      <c r="M71" s="149"/>
      <c r="N71" s="38"/>
      <c r="O71" s="150">
        <f>'Приложение 5'!X86</f>
        <v>47040</v>
      </c>
      <c r="P71" s="150">
        <f>'Приложение 5'!Y86</f>
        <v>0</v>
      </c>
      <c r="Q71" s="150">
        <f>'Приложение 5'!Z86</f>
        <v>0</v>
      </c>
    </row>
    <row r="72" spans="1:17" s="40" customFormat="1" ht="14.25" customHeight="1">
      <c r="A72" s="132"/>
      <c r="B72" s="144"/>
      <c r="C72" s="290" t="s">
        <v>123</v>
      </c>
      <c r="D72" s="290"/>
      <c r="E72" s="290"/>
      <c r="F72" s="290"/>
      <c r="G72" s="145">
        <v>5</v>
      </c>
      <c r="H72" s="145">
        <v>3</v>
      </c>
      <c r="I72" s="146">
        <v>0</v>
      </c>
      <c r="J72" s="147">
        <v>0</v>
      </c>
      <c r="K72" s="148">
        <v>2518700</v>
      </c>
      <c r="L72" s="149">
        <v>0</v>
      </c>
      <c r="M72" s="149">
        <v>0</v>
      </c>
      <c r="N72" s="38">
        <v>0</v>
      </c>
      <c r="O72" s="150">
        <f t="shared" ref="O72:Q73" si="10">O73</f>
        <v>100</v>
      </c>
      <c r="P72" s="150">
        <f t="shared" si="10"/>
        <v>100</v>
      </c>
      <c r="Q72" s="150">
        <f t="shared" si="10"/>
        <v>100</v>
      </c>
    </row>
    <row r="73" spans="1:17" s="134" customFormat="1" ht="39.75" customHeight="1">
      <c r="A73" s="133"/>
      <c r="B73" s="151"/>
      <c r="C73" s="45"/>
      <c r="D73" s="291" t="s">
        <v>177</v>
      </c>
      <c r="E73" s="292"/>
      <c r="F73" s="293"/>
      <c r="G73" s="164">
        <v>5</v>
      </c>
      <c r="H73" s="164">
        <v>3</v>
      </c>
      <c r="I73" s="165">
        <v>5200000000</v>
      </c>
      <c r="J73" s="166">
        <v>0</v>
      </c>
      <c r="K73" s="140">
        <v>738500</v>
      </c>
      <c r="L73" s="141">
        <v>0</v>
      </c>
      <c r="M73" s="141">
        <v>0</v>
      </c>
      <c r="N73" s="142">
        <v>0</v>
      </c>
      <c r="O73" s="168">
        <f t="shared" si="10"/>
        <v>100</v>
      </c>
      <c r="P73" s="168">
        <f t="shared" si="10"/>
        <v>100</v>
      </c>
      <c r="Q73" s="168">
        <f t="shared" si="10"/>
        <v>100</v>
      </c>
    </row>
    <row r="74" spans="1:17" s="134" customFormat="1" ht="21" customHeight="1">
      <c r="A74" s="133"/>
      <c r="B74" s="296" t="s">
        <v>188</v>
      </c>
      <c r="C74" s="297"/>
      <c r="D74" s="297"/>
      <c r="E74" s="297"/>
      <c r="F74" s="298"/>
      <c r="G74" s="164">
        <v>5</v>
      </c>
      <c r="H74" s="164">
        <v>3</v>
      </c>
      <c r="I74" s="165">
        <v>5240000000</v>
      </c>
      <c r="J74" s="166">
        <v>0</v>
      </c>
      <c r="K74" s="140"/>
      <c r="L74" s="141"/>
      <c r="M74" s="141"/>
      <c r="N74" s="142"/>
      <c r="O74" s="168">
        <f>O75</f>
        <v>100</v>
      </c>
      <c r="P74" s="168">
        <f t="shared" ref="P74:Q76" si="11">P75</f>
        <v>100</v>
      </c>
      <c r="Q74" s="168">
        <f t="shared" si="11"/>
        <v>100</v>
      </c>
    </row>
    <row r="75" spans="1:17" s="40" customFormat="1" ht="28.5" customHeight="1">
      <c r="A75" s="132"/>
      <c r="B75" s="151"/>
      <c r="C75" s="45"/>
      <c r="D75" s="289" t="s">
        <v>182</v>
      </c>
      <c r="E75" s="289"/>
      <c r="F75" s="289"/>
      <c r="G75" s="158">
        <v>5</v>
      </c>
      <c r="H75" s="158">
        <v>3</v>
      </c>
      <c r="I75" s="159">
        <v>5240300000</v>
      </c>
      <c r="J75" s="160">
        <v>0</v>
      </c>
      <c r="K75" s="148">
        <v>2518700</v>
      </c>
      <c r="L75" s="149">
        <v>0</v>
      </c>
      <c r="M75" s="149">
        <v>0</v>
      </c>
      <c r="N75" s="38">
        <v>0</v>
      </c>
      <c r="O75" s="161">
        <f>O76</f>
        <v>100</v>
      </c>
      <c r="P75" s="161">
        <f t="shared" si="11"/>
        <v>100</v>
      </c>
      <c r="Q75" s="161">
        <f t="shared" si="11"/>
        <v>100</v>
      </c>
    </row>
    <row r="76" spans="1:17" s="40" customFormat="1" ht="24.75" customHeight="1">
      <c r="A76" s="132"/>
      <c r="B76" s="151"/>
      <c r="C76" s="46"/>
      <c r="D76" s="157"/>
      <c r="E76" s="289" t="s">
        <v>187</v>
      </c>
      <c r="F76" s="289"/>
      <c r="G76" s="158">
        <v>5</v>
      </c>
      <c r="H76" s="158">
        <v>3</v>
      </c>
      <c r="I76" s="159">
        <v>5240395310</v>
      </c>
      <c r="J76" s="160">
        <v>0</v>
      </c>
      <c r="K76" s="148">
        <v>2518700</v>
      </c>
      <c r="L76" s="149">
        <v>0</v>
      </c>
      <c r="M76" s="149">
        <v>0</v>
      </c>
      <c r="N76" s="38">
        <v>0</v>
      </c>
      <c r="O76" s="161">
        <f>O77</f>
        <v>100</v>
      </c>
      <c r="P76" s="161">
        <f t="shared" si="11"/>
        <v>100</v>
      </c>
      <c r="Q76" s="161">
        <f t="shared" si="11"/>
        <v>100</v>
      </c>
    </row>
    <row r="77" spans="1:17" s="40" customFormat="1" ht="27.75" customHeight="1">
      <c r="A77" s="132"/>
      <c r="B77" s="151"/>
      <c r="C77" s="46"/>
      <c r="D77" s="162"/>
      <c r="E77" s="157"/>
      <c r="F77" s="47" t="s">
        <v>110</v>
      </c>
      <c r="G77" s="158">
        <v>5</v>
      </c>
      <c r="H77" s="158">
        <v>3</v>
      </c>
      <c r="I77" s="159">
        <v>5240395310</v>
      </c>
      <c r="J77" s="160">
        <v>240</v>
      </c>
      <c r="K77" s="148">
        <v>2518700</v>
      </c>
      <c r="L77" s="149">
        <v>0</v>
      </c>
      <c r="M77" s="149">
        <v>0</v>
      </c>
      <c r="N77" s="38">
        <v>0</v>
      </c>
      <c r="O77" s="161">
        <f>'Приложение 5'!X92</f>
        <v>100</v>
      </c>
      <c r="P77" s="161">
        <f>'Приложение 5'!Y92</f>
        <v>100</v>
      </c>
      <c r="Q77" s="161">
        <f>'Приложение 5'!Z92</f>
        <v>100</v>
      </c>
    </row>
    <row r="78" spans="1:17" s="40" customFormat="1" ht="21" customHeight="1">
      <c r="A78" s="132"/>
      <c r="B78" s="299" t="s">
        <v>124</v>
      </c>
      <c r="C78" s="299"/>
      <c r="D78" s="299"/>
      <c r="E78" s="299"/>
      <c r="F78" s="299"/>
      <c r="G78" s="145">
        <v>8</v>
      </c>
      <c r="H78" s="145">
        <v>0</v>
      </c>
      <c r="I78" s="146">
        <v>0</v>
      </c>
      <c r="J78" s="147">
        <v>0</v>
      </c>
      <c r="K78" s="148">
        <v>6434050</v>
      </c>
      <c r="L78" s="149">
        <v>0</v>
      </c>
      <c r="M78" s="149">
        <v>0</v>
      </c>
      <c r="N78" s="38">
        <v>0</v>
      </c>
      <c r="O78" s="163">
        <f t="shared" ref="O78:Q80" si="12">O79</f>
        <v>2253600</v>
      </c>
      <c r="P78" s="150">
        <f t="shared" si="12"/>
        <v>2253600</v>
      </c>
      <c r="Q78" s="150">
        <f t="shared" si="12"/>
        <v>2253600</v>
      </c>
    </row>
    <row r="79" spans="1:17" s="40" customFormat="1" ht="14.25" customHeight="1">
      <c r="A79" s="132"/>
      <c r="B79" s="144"/>
      <c r="C79" s="290" t="s">
        <v>125</v>
      </c>
      <c r="D79" s="290"/>
      <c r="E79" s="290"/>
      <c r="F79" s="290"/>
      <c r="G79" s="145">
        <v>8</v>
      </c>
      <c r="H79" s="145">
        <v>1</v>
      </c>
      <c r="I79" s="146">
        <v>0</v>
      </c>
      <c r="J79" s="147">
        <v>0</v>
      </c>
      <c r="K79" s="148">
        <v>6434050</v>
      </c>
      <c r="L79" s="149">
        <v>0</v>
      </c>
      <c r="M79" s="149">
        <v>0</v>
      </c>
      <c r="N79" s="38">
        <v>0</v>
      </c>
      <c r="O79" s="163">
        <f t="shared" si="12"/>
        <v>2253600</v>
      </c>
      <c r="P79" s="150">
        <f t="shared" si="12"/>
        <v>2253600</v>
      </c>
      <c r="Q79" s="150">
        <f t="shared" si="12"/>
        <v>2253600</v>
      </c>
    </row>
    <row r="80" spans="1:17" s="134" customFormat="1" ht="41.25" customHeight="1">
      <c r="A80" s="133"/>
      <c r="B80" s="151"/>
      <c r="C80" s="45"/>
      <c r="D80" s="291" t="s">
        <v>177</v>
      </c>
      <c r="E80" s="292"/>
      <c r="F80" s="293"/>
      <c r="G80" s="164">
        <v>8</v>
      </c>
      <c r="H80" s="164">
        <v>1</v>
      </c>
      <c r="I80" s="165">
        <v>5200000000</v>
      </c>
      <c r="J80" s="166">
        <v>0</v>
      </c>
      <c r="K80" s="140">
        <v>738500</v>
      </c>
      <c r="L80" s="141">
        <v>0</v>
      </c>
      <c r="M80" s="141">
        <v>0</v>
      </c>
      <c r="N80" s="142">
        <v>0</v>
      </c>
      <c r="O80" s="167">
        <f>O81</f>
        <v>2253600</v>
      </c>
      <c r="P80" s="167">
        <f t="shared" si="12"/>
        <v>2253600</v>
      </c>
      <c r="Q80" s="167">
        <f t="shared" si="12"/>
        <v>2253600</v>
      </c>
    </row>
    <row r="81" spans="1:17" s="134" customFormat="1" ht="24" customHeight="1">
      <c r="A81" s="133"/>
      <c r="B81" s="296" t="s">
        <v>190</v>
      </c>
      <c r="C81" s="297"/>
      <c r="D81" s="297"/>
      <c r="E81" s="297"/>
      <c r="F81" s="298"/>
      <c r="G81" s="164">
        <v>8</v>
      </c>
      <c r="H81" s="164">
        <v>1</v>
      </c>
      <c r="I81" s="165">
        <v>5240000000</v>
      </c>
      <c r="J81" s="166">
        <v>0</v>
      </c>
      <c r="K81" s="140"/>
      <c r="L81" s="141"/>
      <c r="M81" s="141"/>
      <c r="N81" s="142"/>
      <c r="O81" s="167">
        <f>O82</f>
        <v>2253600</v>
      </c>
      <c r="P81" s="167">
        <f>P82</f>
        <v>2253600</v>
      </c>
      <c r="Q81" s="167">
        <f>Q82</f>
        <v>2253600</v>
      </c>
    </row>
    <row r="82" spans="1:17" s="40" customFormat="1" ht="30" customHeight="1">
      <c r="A82" s="132"/>
      <c r="B82" s="151"/>
      <c r="C82" s="45"/>
      <c r="D82" s="289" t="s">
        <v>183</v>
      </c>
      <c r="E82" s="289"/>
      <c r="F82" s="289"/>
      <c r="G82" s="158">
        <v>8</v>
      </c>
      <c r="H82" s="158">
        <v>1</v>
      </c>
      <c r="I82" s="159">
        <v>5240400000</v>
      </c>
      <c r="J82" s="160">
        <v>0</v>
      </c>
      <c r="K82" s="148">
        <v>6434050</v>
      </c>
      <c r="L82" s="149">
        <v>0</v>
      </c>
      <c r="M82" s="149">
        <v>0</v>
      </c>
      <c r="N82" s="38">
        <v>0</v>
      </c>
      <c r="O82" s="169">
        <f>O83+O85+O87</f>
        <v>2253600</v>
      </c>
      <c r="P82" s="169">
        <f>P85+P83</f>
        <v>2253600</v>
      </c>
      <c r="Q82" s="169">
        <f>Q85+Q83</f>
        <v>2253600</v>
      </c>
    </row>
    <row r="83" spans="1:17" s="40" customFormat="1" ht="56.25" customHeight="1">
      <c r="A83" s="132"/>
      <c r="B83" s="284" t="s">
        <v>244</v>
      </c>
      <c r="C83" s="285"/>
      <c r="D83" s="285"/>
      <c r="E83" s="285"/>
      <c r="F83" s="286"/>
      <c r="G83" s="158">
        <v>8</v>
      </c>
      <c r="H83" s="158">
        <v>1</v>
      </c>
      <c r="I83" s="159" t="s">
        <v>235</v>
      </c>
      <c r="J83" s="160">
        <v>0</v>
      </c>
      <c r="K83" s="148">
        <v>5655700</v>
      </c>
      <c r="L83" s="149">
        <v>0</v>
      </c>
      <c r="M83" s="149">
        <v>0</v>
      </c>
      <c r="N83" s="38">
        <v>0</v>
      </c>
      <c r="O83" s="169">
        <f>O84</f>
        <v>1837000</v>
      </c>
      <c r="P83" s="169">
        <f>P84+P87</f>
        <v>2253400</v>
      </c>
      <c r="Q83" s="169">
        <f>Q84+Q87</f>
        <v>2253400</v>
      </c>
    </row>
    <row r="84" spans="1:17" s="40" customFormat="1" ht="15.75" customHeight="1">
      <c r="A84" s="132"/>
      <c r="B84" s="151"/>
      <c r="C84" s="46"/>
      <c r="D84" s="157"/>
      <c r="E84" s="289" t="s">
        <v>112</v>
      </c>
      <c r="F84" s="289"/>
      <c r="G84" s="158">
        <v>8</v>
      </c>
      <c r="H84" s="158">
        <v>1</v>
      </c>
      <c r="I84" s="159" t="s">
        <v>235</v>
      </c>
      <c r="J84" s="160">
        <v>540</v>
      </c>
      <c r="K84" s="148">
        <v>6334050</v>
      </c>
      <c r="L84" s="149">
        <v>0</v>
      </c>
      <c r="M84" s="149">
        <v>0</v>
      </c>
      <c r="N84" s="38">
        <v>0</v>
      </c>
      <c r="O84" s="169">
        <f>'Приложение 5'!X101</f>
        <v>1837000</v>
      </c>
      <c r="P84" s="169">
        <f>'Приложение 5'!Y101</f>
        <v>2253400</v>
      </c>
      <c r="Q84" s="169">
        <f>'Приложение 5'!Z101</f>
        <v>2253400</v>
      </c>
    </row>
    <row r="85" spans="1:17" s="40" customFormat="1" ht="33.75" customHeight="1">
      <c r="A85" s="132"/>
      <c r="B85" s="151"/>
      <c r="C85" s="46"/>
      <c r="D85" s="162"/>
      <c r="E85" s="157"/>
      <c r="F85" s="47" t="s">
        <v>189</v>
      </c>
      <c r="G85" s="158">
        <v>8</v>
      </c>
      <c r="H85" s="158">
        <v>1</v>
      </c>
      <c r="I85" s="159">
        <v>5240495220</v>
      </c>
      <c r="J85" s="160">
        <v>0</v>
      </c>
      <c r="K85" s="148">
        <v>678350</v>
      </c>
      <c r="L85" s="149">
        <v>0</v>
      </c>
      <c r="M85" s="149">
        <v>0</v>
      </c>
      <c r="N85" s="38">
        <v>0</v>
      </c>
      <c r="O85" s="169">
        <f>O86</f>
        <v>200</v>
      </c>
      <c r="P85" s="169">
        <f>P86</f>
        <v>200</v>
      </c>
      <c r="Q85" s="169">
        <f>Q86</f>
        <v>200</v>
      </c>
    </row>
    <row r="86" spans="1:17" s="40" customFormat="1" ht="25.5" customHeight="1">
      <c r="A86" s="132"/>
      <c r="B86" s="151"/>
      <c r="C86" s="46"/>
      <c r="D86" s="157"/>
      <c r="E86" s="289" t="s">
        <v>110</v>
      </c>
      <c r="F86" s="289"/>
      <c r="G86" s="158">
        <v>8</v>
      </c>
      <c r="H86" s="158">
        <v>1</v>
      </c>
      <c r="I86" s="159">
        <v>5240495220</v>
      </c>
      <c r="J86" s="160">
        <v>240</v>
      </c>
      <c r="K86" s="148">
        <v>6334050</v>
      </c>
      <c r="L86" s="149">
        <v>0</v>
      </c>
      <c r="M86" s="149">
        <v>0</v>
      </c>
      <c r="N86" s="38">
        <v>0</v>
      </c>
      <c r="O86" s="169">
        <f>'Приложение 5'!X103</f>
        <v>200</v>
      </c>
      <c r="P86" s="169">
        <f>'Приложение 5'!Y103</f>
        <v>200</v>
      </c>
      <c r="Q86" s="169">
        <f>'Приложение 5'!Z103</f>
        <v>200</v>
      </c>
    </row>
    <row r="87" spans="1:17" s="40" customFormat="1" ht="43.5" customHeight="1">
      <c r="A87" s="199"/>
      <c r="B87" s="287" t="s">
        <v>245</v>
      </c>
      <c r="C87" s="287"/>
      <c r="D87" s="287"/>
      <c r="E87" s="287"/>
      <c r="F87" s="288"/>
      <c r="G87" s="158">
        <v>8</v>
      </c>
      <c r="H87" s="158">
        <v>1</v>
      </c>
      <c r="I87" s="159" t="s">
        <v>234</v>
      </c>
      <c r="J87" s="160">
        <v>0</v>
      </c>
      <c r="K87" s="148"/>
      <c r="L87" s="149"/>
      <c r="M87" s="149"/>
      <c r="N87" s="38"/>
      <c r="O87" s="169">
        <f>O88</f>
        <v>416400</v>
      </c>
      <c r="P87" s="169">
        <f>P88</f>
        <v>0</v>
      </c>
      <c r="Q87" s="169">
        <f>Q88</f>
        <v>0</v>
      </c>
    </row>
    <row r="88" spans="1:17" s="40" customFormat="1" ht="25.5" customHeight="1">
      <c r="A88" s="199"/>
      <c r="B88" s="197"/>
      <c r="C88" s="46"/>
      <c r="D88" s="207"/>
      <c r="E88" s="207"/>
      <c r="F88" s="208" t="s">
        <v>112</v>
      </c>
      <c r="G88" s="158">
        <v>8</v>
      </c>
      <c r="H88" s="158">
        <v>1</v>
      </c>
      <c r="I88" s="159" t="s">
        <v>234</v>
      </c>
      <c r="J88" s="160">
        <v>540</v>
      </c>
      <c r="K88" s="148"/>
      <c r="L88" s="149"/>
      <c r="M88" s="149"/>
      <c r="N88" s="38"/>
      <c r="O88" s="169">
        <f>'Приложение 5'!X107</f>
        <v>416400</v>
      </c>
      <c r="P88" s="169">
        <v>0</v>
      </c>
      <c r="Q88" s="169">
        <v>0</v>
      </c>
    </row>
    <row r="89" spans="1:17" s="40" customFormat="1" ht="25.5" customHeight="1">
      <c r="A89" s="199"/>
      <c r="B89" s="197"/>
      <c r="C89" s="46"/>
      <c r="D89" s="326" t="s">
        <v>142</v>
      </c>
      <c r="E89" s="326"/>
      <c r="F89" s="327"/>
      <c r="G89" s="145">
        <v>10</v>
      </c>
      <c r="H89" s="145">
        <v>0</v>
      </c>
      <c r="I89" s="146">
        <v>0</v>
      </c>
      <c r="J89" s="147">
        <v>0</v>
      </c>
      <c r="K89" s="148">
        <v>2518700</v>
      </c>
      <c r="L89" s="149">
        <v>0</v>
      </c>
      <c r="M89" s="149">
        <v>0</v>
      </c>
      <c r="N89" s="38">
        <v>0</v>
      </c>
      <c r="O89" s="150">
        <f t="shared" ref="O89:O94" si="13">O90</f>
        <v>100</v>
      </c>
      <c r="P89" s="150">
        <f t="shared" ref="P89:Q93" si="14">P90</f>
        <v>100</v>
      </c>
      <c r="Q89" s="150">
        <f t="shared" si="14"/>
        <v>100</v>
      </c>
    </row>
    <row r="90" spans="1:17" s="40" customFormat="1" ht="22.5" customHeight="1">
      <c r="A90" s="199"/>
      <c r="B90" s="197"/>
      <c r="C90" s="46"/>
      <c r="D90" s="294" t="s">
        <v>144</v>
      </c>
      <c r="E90" s="294"/>
      <c r="F90" s="295"/>
      <c r="G90" s="145">
        <v>10</v>
      </c>
      <c r="H90" s="145">
        <v>1</v>
      </c>
      <c r="I90" s="146">
        <v>0</v>
      </c>
      <c r="J90" s="147">
        <v>0</v>
      </c>
      <c r="K90" s="148">
        <v>2518700</v>
      </c>
      <c r="L90" s="149">
        <v>0</v>
      </c>
      <c r="M90" s="149">
        <v>0</v>
      </c>
      <c r="N90" s="38">
        <v>0</v>
      </c>
      <c r="O90" s="150">
        <f t="shared" si="13"/>
        <v>100</v>
      </c>
      <c r="P90" s="150">
        <f t="shared" si="14"/>
        <v>100</v>
      </c>
      <c r="Q90" s="150">
        <f t="shared" si="14"/>
        <v>100</v>
      </c>
    </row>
    <row r="91" spans="1:17" s="40" customFormat="1" ht="63.75" customHeight="1">
      <c r="A91" s="199"/>
      <c r="B91" s="197"/>
      <c r="C91" s="46"/>
      <c r="D91" s="294" t="s">
        <v>177</v>
      </c>
      <c r="E91" s="294"/>
      <c r="F91" s="295"/>
      <c r="G91" s="164">
        <v>10</v>
      </c>
      <c r="H91" s="164">
        <v>1</v>
      </c>
      <c r="I91" s="165">
        <v>5200000000</v>
      </c>
      <c r="J91" s="166">
        <v>0</v>
      </c>
      <c r="K91" s="140">
        <v>738500</v>
      </c>
      <c r="L91" s="141">
        <v>0</v>
      </c>
      <c r="M91" s="141">
        <v>0</v>
      </c>
      <c r="N91" s="142">
        <v>0</v>
      </c>
      <c r="O91" s="168">
        <f t="shared" si="13"/>
        <v>100</v>
      </c>
      <c r="P91" s="168">
        <f t="shared" si="14"/>
        <v>100</v>
      </c>
      <c r="Q91" s="168">
        <f t="shared" si="14"/>
        <v>100</v>
      </c>
    </row>
    <row r="92" spans="1:17" s="40" customFormat="1" ht="20.25" customHeight="1">
      <c r="A92" s="199"/>
      <c r="B92" s="297" t="s">
        <v>188</v>
      </c>
      <c r="C92" s="297"/>
      <c r="D92" s="297"/>
      <c r="E92" s="297"/>
      <c r="F92" s="298"/>
      <c r="G92" s="164">
        <v>10</v>
      </c>
      <c r="H92" s="164">
        <v>1</v>
      </c>
      <c r="I92" s="165">
        <v>5240000000</v>
      </c>
      <c r="J92" s="166">
        <v>0</v>
      </c>
      <c r="K92" s="140"/>
      <c r="L92" s="141"/>
      <c r="M92" s="141"/>
      <c r="N92" s="142"/>
      <c r="O92" s="168">
        <f t="shared" si="13"/>
        <v>100</v>
      </c>
      <c r="P92" s="168">
        <f>P93</f>
        <v>100</v>
      </c>
      <c r="Q92" s="168">
        <f>Q93</f>
        <v>100</v>
      </c>
    </row>
    <row r="93" spans="1:17" s="40" customFormat="1" ht="29.25" customHeight="1">
      <c r="A93" s="199"/>
      <c r="B93" s="197"/>
      <c r="C93" s="46"/>
      <c r="D93" s="294" t="s">
        <v>179</v>
      </c>
      <c r="E93" s="294"/>
      <c r="F93" s="295"/>
      <c r="G93" s="158">
        <v>10</v>
      </c>
      <c r="H93" s="158">
        <v>1</v>
      </c>
      <c r="I93" s="159">
        <v>5240500000</v>
      </c>
      <c r="J93" s="160">
        <v>0</v>
      </c>
      <c r="K93" s="148">
        <v>2518700</v>
      </c>
      <c r="L93" s="149">
        <v>0</v>
      </c>
      <c r="M93" s="149">
        <v>0</v>
      </c>
      <c r="N93" s="38">
        <v>0</v>
      </c>
      <c r="O93" s="161">
        <f t="shared" si="13"/>
        <v>100</v>
      </c>
      <c r="P93" s="161">
        <f t="shared" si="14"/>
        <v>100</v>
      </c>
      <c r="Q93" s="161">
        <f t="shared" si="14"/>
        <v>100</v>
      </c>
    </row>
    <row r="94" spans="1:17" s="40" customFormat="1" ht="36" customHeight="1">
      <c r="A94" s="199"/>
      <c r="B94" s="197"/>
      <c r="C94" s="46"/>
      <c r="D94" s="294" t="s">
        <v>141</v>
      </c>
      <c r="E94" s="294"/>
      <c r="F94" s="295"/>
      <c r="G94" s="158">
        <v>10</v>
      </c>
      <c r="H94" s="158">
        <v>1</v>
      </c>
      <c r="I94" s="159">
        <v>5240525050</v>
      </c>
      <c r="J94" s="160">
        <v>0</v>
      </c>
      <c r="K94" s="148">
        <v>2518700</v>
      </c>
      <c r="L94" s="149">
        <v>0</v>
      </c>
      <c r="M94" s="149">
        <v>0</v>
      </c>
      <c r="N94" s="38">
        <v>0</v>
      </c>
      <c r="O94" s="161">
        <f t="shared" si="13"/>
        <v>100</v>
      </c>
      <c r="P94" s="161">
        <f>P95</f>
        <v>100</v>
      </c>
      <c r="Q94" s="161">
        <f>Q95</f>
        <v>100</v>
      </c>
    </row>
    <row r="95" spans="1:17" s="40" customFormat="1" ht="25.5" customHeight="1">
      <c r="A95" s="199"/>
      <c r="B95" s="197"/>
      <c r="C95" s="46"/>
      <c r="D95" s="294" t="s">
        <v>140</v>
      </c>
      <c r="E95" s="294"/>
      <c r="F95" s="295"/>
      <c r="G95" s="158">
        <v>10</v>
      </c>
      <c r="H95" s="158">
        <v>1</v>
      </c>
      <c r="I95" s="159">
        <v>5240525050</v>
      </c>
      <c r="J95" s="160">
        <v>310</v>
      </c>
      <c r="K95" s="148">
        <v>2518700</v>
      </c>
      <c r="L95" s="149">
        <v>0</v>
      </c>
      <c r="M95" s="149">
        <v>0</v>
      </c>
      <c r="N95" s="38">
        <v>0</v>
      </c>
      <c r="O95" s="161">
        <f>'Приложение 5'!X110</f>
        <v>100</v>
      </c>
      <c r="P95" s="161">
        <f>'Приложение 5'!Y110</f>
        <v>100</v>
      </c>
      <c r="Q95" s="161">
        <f>'Приложение 5'!Z110</f>
        <v>100</v>
      </c>
    </row>
    <row r="96" spans="1:17" s="40" customFormat="1" ht="18.75" customHeight="1">
      <c r="A96" s="100"/>
      <c r="B96" s="191" t="s">
        <v>129</v>
      </c>
      <c r="C96" s="191"/>
      <c r="D96" s="192"/>
      <c r="E96" s="191"/>
      <c r="F96" s="191"/>
      <c r="G96" s="233" t="s">
        <v>136</v>
      </c>
      <c r="H96" s="233" t="s">
        <v>136</v>
      </c>
      <c r="I96" s="238" t="s">
        <v>136</v>
      </c>
      <c r="J96" s="233" t="s">
        <v>136</v>
      </c>
      <c r="K96" s="43">
        <v>15370900</v>
      </c>
      <c r="L96" s="43">
        <v>0</v>
      </c>
      <c r="M96" s="43">
        <v>0</v>
      </c>
      <c r="N96" s="43">
        <v>0</v>
      </c>
      <c r="O96" s="163">
        <f>O11+O43+O51+O58+O65+O78+O89</f>
        <v>4046800</v>
      </c>
      <c r="P96" s="163">
        <f>P10+P11+P43+P51+P58+P65+P78+P89</f>
        <v>3730600</v>
      </c>
      <c r="Q96" s="163">
        <f>Q10+Q11+Q43+Q51+Q58+Q65+Q78+Q89</f>
        <v>3819700</v>
      </c>
    </row>
    <row r="98" spans="15:17">
      <c r="O98" s="111"/>
      <c r="P98" s="111"/>
      <c r="Q98" s="111"/>
    </row>
  </sheetData>
  <mergeCells count="62">
    <mergeCell ref="E63:F63"/>
    <mergeCell ref="E16:F16"/>
    <mergeCell ref="C18:F18"/>
    <mergeCell ref="D73:F73"/>
    <mergeCell ref="D89:F89"/>
    <mergeCell ref="E22:F22"/>
    <mergeCell ref="B20:F20"/>
    <mergeCell ref="B74:F74"/>
    <mergeCell ref="B54:F54"/>
    <mergeCell ref="D45:F45"/>
    <mergeCell ref="D47:F47"/>
    <mergeCell ref="E48:F48"/>
    <mergeCell ref="D55:F55"/>
    <mergeCell ref="B58:F58"/>
    <mergeCell ref="B33:F33"/>
    <mergeCell ref="B39:F39"/>
    <mergeCell ref="B38:F38"/>
    <mergeCell ref="B46:F46"/>
    <mergeCell ref="C44:F44"/>
    <mergeCell ref="D21:F21"/>
    <mergeCell ref="D31:F31"/>
    <mergeCell ref="E32:F32"/>
    <mergeCell ref="E34:F34"/>
    <mergeCell ref="B43:F43"/>
    <mergeCell ref="A6:Q6"/>
    <mergeCell ref="B11:F11"/>
    <mergeCell ref="C12:F12"/>
    <mergeCell ref="D13:F13"/>
    <mergeCell ref="D15:F15"/>
    <mergeCell ref="D19:F19"/>
    <mergeCell ref="B14:F14"/>
    <mergeCell ref="B10:F10"/>
    <mergeCell ref="B51:F51"/>
    <mergeCell ref="C52:F52"/>
    <mergeCell ref="B78:F78"/>
    <mergeCell ref="C79:F79"/>
    <mergeCell ref="D80:F80"/>
    <mergeCell ref="D82:F82"/>
    <mergeCell ref="B81:F81"/>
    <mergeCell ref="D53:F53"/>
    <mergeCell ref="B65:F65"/>
    <mergeCell ref="C72:F72"/>
    <mergeCell ref="D95:F95"/>
    <mergeCell ref="D94:F94"/>
    <mergeCell ref="D93:F93"/>
    <mergeCell ref="D91:F91"/>
    <mergeCell ref="D90:F90"/>
    <mergeCell ref="B61:F61"/>
    <mergeCell ref="E86:F86"/>
    <mergeCell ref="E84:F84"/>
    <mergeCell ref="B92:F92"/>
    <mergeCell ref="D62:F62"/>
    <mergeCell ref="B35:F35"/>
    <mergeCell ref="B25:F25"/>
    <mergeCell ref="B27:F27"/>
    <mergeCell ref="B29:F29"/>
    <mergeCell ref="B83:F83"/>
    <mergeCell ref="B87:F87"/>
    <mergeCell ref="D75:F75"/>
    <mergeCell ref="E76:F76"/>
    <mergeCell ref="C59:F59"/>
    <mergeCell ref="D60:F60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9"/>
  <sheetViews>
    <sheetView topLeftCell="G4" zoomScale="88" zoomScaleNormal="88" workbookViewId="0">
      <selection activeCell="X24" sqref="X24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332031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164</v>
      </c>
      <c r="O1" s="75"/>
    </row>
    <row r="2" spans="1:26">
      <c r="N2" s="76" t="s">
        <v>22</v>
      </c>
      <c r="O2" s="75"/>
    </row>
    <row r="3" spans="1:26">
      <c r="N3" s="76" t="s">
        <v>138</v>
      </c>
      <c r="O3" s="75"/>
    </row>
    <row r="4" spans="1:26">
      <c r="N4" s="77" t="s">
        <v>217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35" t="s">
        <v>218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6"/>
      <c r="Z6" s="336"/>
    </row>
    <row r="7" spans="1:26">
      <c r="A7" s="335"/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29" t="s">
        <v>90</v>
      </c>
      <c r="B9" s="329"/>
      <c r="C9" s="329"/>
      <c r="D9" s="329"/>
      <c r="E9" s="329"/>
      <c r="F9" s="329"/>
      <c r="G9" s="329"/>
      <c r="H9" s="329"/>
      <c r="I9" s="329"/>
      <c r="J9" s="82" t="s">
        <v>98</v>
      </c>
      <c r="K9" s="82" t="s">
        <v>99</v>
      </c>
      <c r="L9" s="82" t="s">
        <v>84</v>
      </c>
      <c r="M9" s="82" t="s">
        <v>85</v>
      </c>
      <c r="N9" s="82" t="s">
        <v>91</v>
      </c>
      <c r="O9" s="82" t="s">
        <v>92</v>
      </c>
      <c r="P9" s="82" t="s">
        <v>100</v>
      </c>
      <c r="Q9" s="82" t="s">
        <v>101</v>
      </c>
      <c r="R9" s="82" t="s">
        <v>93</v>
      </c>
      <c r="S9" s="82" t="s">
        <v>94</v>
      </c>
      <c r="T9" s="82" t="s">
        <v>95</v>
      </c>
      <c r="U9" s="82" t="s">
        <v>96</v>
      </c>
      <c r="V9" s="82" t="s">
        <v>97</v>
      </c>
      <c r="W9" s="82"/>
      <c r="X9" s="82">
        <v>2024</v>
      </c>
      <c r="Y9" s="83">
        <v>2025</v>
      </c>
      <c r="Z9" s="84">
        <v>2026</v>
      </c>
    </row>
    <row r="10" spans="1:26" ht="21.75" customHeight="1">
      <c r="A10" s="358" t="s">
        <v>192</v>
      </c>
      <c r="B10" s="359"/>
      <c r="C10" s="359"/>
      <c r="D10" s="359"/>
      <c r="E10" s="359"/>
      <c r="F10" s="359"/>
      <c r="G10" s="359"/>
      <c r="H10" s="359"/>
      <c r="I10" s="360"/>
      <c r="J10" s="48">
        <v>0</v>
      </c>
      <c r="K10" s="82"/>
      <c r="L10" s="50">
        <v>0</v>
      </c>
      <c r="M10" s="50">
        <v>0</v>
      </c>
      <c r="N10" s="51" t="s">
        <v>102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89750</v>
      </c>
      <c r="Z10" s="85">
        <v>183650</v>
      </c>
    </row>
    <row r="11" spans="1:26">
      <c r="A11" s="337" t="s">
        <v>143</v>
      </c>
      <c r="B11" s="337"/>
      <c r="C11" s="337"/>
      <c r="D11" s="337"/>
      <c r="E11" s="337"/>
      <c r="F11" s="337"/>
      <c r="G11" s="337"/>
      <c r="H11" s="337"/>
      <c r="I11" s="337"/>
      <c r="J11" s="48">
        <v>121</v>
      </c>
      <c r="K11" s="49">
        <v>0</v>
      </c>
      <c r="L11" s="50">
        <v>0</v>
      </c>
      <c r="M11" s="50">
        <v>0</v>
      </c>
      <c r="N11" s="51" t="s">
        <v>102</v>
      </c>
      <c r="O11" s="52">
        <v>0</v>
      </c>
      <c r="P11" s="53"/>
      <c r="Q11" s="54">
        <v>0</v>
      </c>
      <c r="R11" s="338"/>
      <c r="S11" s="338"/>
      <c r="T11" s="338"/>
      <c r="U11" s="338"/>
      <c r="V11" s="56">
        <v>0</v>
      </c>
      <c r="W11" s="56">
        <v>0</v>
      </c>
      <c r="X11" s="85">
        <f>X13+X21+X39+X45+X52+X63+X71+X80+X95+X108</f>
        <v>4046800</v>
      </c>
      <c r="Y11" s="85">
        <f>Y13+Y21+Y39+Y45+Y52+Y63+Y71+Y80+Y95+Y108</f>
        <v>3640850</v>
      </c>
      <c r="Z11" s="85">
        <f>Z13+Z21+Z39+Z45+Z52+Z63+Z71+Z80+Z95+Z108</f>
        <v>3636050</v>
      </c>
    </row>
    <row r="12" spans="1:26">
      <c r="A12" s="337" t="s">
        <v>103</v>
      </c>
      <c r="B12" s="337"/>
      <c r="C12" s="337"/>
      <c r="D12" s="337"/>
      <c r="E12" s="337"/>
      <c r="F12" s="337"/>
      <c r="G12" s="337"/>
      <c r="H12" s="337"/>
      <c r="I12" s="337"/>
      <c r="J12" s="48">
        <v>121</v>
      </c>
      <c r="K12" s="49">
        <v>100</v>
      </c>
      <c r="L12" s="50">
        <v>1</v>
      </c>
      <c r="M12" s="50">
        <v>0</v>
      </c>
      <c r="N12" s="51" t="s">
        <v>102</v>
      </c>
      <c r="O12" s="52">
        <v>0</v>
      </c>
      <c r="P12" s="53"/>
      <c r="Q12" s="54">
        <v>0</v>
      </c>
      <c r="R12" s="338"/>
      <c r="S12" s="338"/>
      <c r="T12" s="338"/>
      <c r="U12" s="338"/>
      <c r="V12" s="56">
        <v>0</v>
      </c>
      <c r="W12" s="56">
        <v>0</v>
      </c>
      <c r="X12" s="85">
        <f>X13+X21+X39+X45</f>
        <v>1386060</v>
      </c>
      <c r="Y12" s="85">
        <f>Y13+Y21+Y39+Y45</f>
        <v>1017950</v>
      </c>
      <c r="Z12" s="85">
        <f>Z13+Z21+Z39+Z45</f>
        <v>999050</v>
      </c>
    </row>
    <row r="13" spans="1:26" ht="34.5" customHeight="1">
      <c r="A13" s="88"/>
      <c r="B13" s="64"/>
      <c r="C13" s="355" t="s">
        <v>104</v>
      </c>
      <c r="D13" s="356"/>
      <c r="E13" s="356"/>
      <c r="F13" s="356"/>
      <c r="G13" s="356"/>
      <c r="H13" s="356"/>
      <c r="I13" s="357"/>
      <c r="J13" s="48">
        <v>121</v>
      </c>
      <c r="K13" s="49">
        <v>102</v>
      </c>
      <c r="L13" s="50">
        <v>1</v>
      </c>
      <c r="M13" s="50">
        <v>2</v>
      </c>
      <c r="N13" s="51" t="s">
        <v>102</v>
      </c>
      <c r="O13" s="52">
        <v>0</v>
      </c>
      <c r="P13" s="53"/>
      <c r="Q13" s="54">
        <v>0</v>
      </c>
      <c r="R13" s="338"/>
      <c r="S13" s="338"/>
      <c r="T13" s="338"/>
      <c r="U13" s="338"/>
      <c r="V13" s="56">
        <v>0</v>
      </c>
      <c r="W13" s="56">
        <v>0</v>
      </c>
      <c r="X13" s="57">
        <f t="shared" ref="X13:Z17" si="0">X14</f>
        <v>458000</v>
      </c>
      <c r="Y13" s="57">
        <f t="shared" si="0"/>
        <v>312000</v>
      </c>
      <c r="Z13" s="57">
        <f t="shared" si="0"/>
        <v>288000</v>
      </c>
    </row>
    <row r="14" spans="1:26" ht="47.25" customHeight="1">
      <c r="A14" s="334" t="s">
        <v>177</v>
      </c>
      <c r="B14" s="334"/>
      <c r="C14" s="334"/>
      <c r="D14" s="334"/>
      <c r="E14" s="334"/>
      <c r="F14" s="334"/>
      <c r="G14" s="334"/>
      <c r="H14" s="334"/>
      <c r="I14" s="334"/>
      <c r="J14" s="48">
        <v>121</v>
      </c>
      <c r="K14" s="49">
        <v>0</v>
      </c>
      <c r="L14" s="59">
        <v>1</v>
      </c>
      <c r="M14" s="59">
        <v>2</v>
      </c>
      <c r="N14" s="60" t="s">
        <v>139</v>
      </c>
      <c r="O14" s="61">
        <v>0</v>
      </c>
      <c r="P14" s="53"/>
      <c r="Q14" s="54">
        <v>0</v>
      </c>
      <c r="R14" s="332"/>
      <c r="S14" s="332"/>
      <c r="T14" s="332"/>
      <c r="U14" s="332"/>
      <c r="V14" s="56">
        <v>0</v>
      </c>
      <c r="W14" s="56">
        <v>0</v>
      </c>
      <c r="X14" s="62">
        <f>X16</f>
        <v>458000</v>
      </c>
      <c r="Y14" s="62">
        <f>Y16</f>
        <v>312000</v>
      </c>
      <c r="Z14" s="62">
        <f>Z16</f>
        <v>288000</v>
      </c>
    </row>
    <row r="15" spans="1:26" ht="26.25" customHeight="1">
      <c r="A15" s="89"/>
      <c r="B15" s="89"/>
      <c r="C15" s="222" t="s">
        <v>184</v>
      </c>
      <c r="D15" s="223"/>
      <c r="E15" s="223"/>
      <c r="F15" s="223"/>
      <c r="G15" s="347" t="s">
        <v>188</v>
      </c>
      <c r="H15" s="347"/>
      <c r="I15" s="348"/>
      <c r="J15" s="48">
        <v>121</v>
      </c>
      <c r="K15" s="49"/>
      <c r="L15" s="59">
        <v>1</v>
      </c>
      <c r="M15" s="59">
        <v>2</v>
      </c>
      <c r="N15" s="60" t="s">
        <v>185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458000</v>
      </c>
      <c r="Y15" s="62">
        <f>Y16</f>
        <v>312000</v>
      </c>
      <c r="Z15" s="62">
        <f>Z16</f>
        <v>288000</v>
      </c>
    </row>
    <row r="16" spans="1:26" ht="31.5" customHeight="1">
      <c r="A16" s="89"/>
      <c r="B16" s="90"/>
      <c r="C16" s="352" t="s">
        <v>179</v>
      </c>
      <c r="D16" s="353"/>
      <c r="E16" s="353"/>
      <c r="F16" s="353"/>
      <c r="G16" s="353"/>
      <c r="H16" s="353"/>
      <c r="I16" s="354"/>
      <c r="J16" s="48">
        <v>121</v>
      </c>
      <c r="K16" s="49">
        <v>102</v>
      </c>
      <c r="L16" s="59">
        <v>1</v>
      </c>
      <c r="M16" s="59">
        <v>2</v>
      </c>
      <c r="N16" s="60" t="s">
        <v>178</v>
      </c>
      <c r="O16" s="61">
        <v>0</v>
      </c>
      <c r="P16" s="53"/>
      <c r="Q16" s="54">
        <v>0</v>
      </c>
      <c r="R16" s="332"/>
      <c r="S16" s="332"/>
      <c r="T16" s="332"/>
      <c r="U16" s="332"/>
      <c r="V16" s="56">
        <v>0</v>
      </c>
      <c r="W16" s="56">
        <v>0</v>
      </c>
      <c r="X16" s="62">
        <f t="shared" si="0"/>
        <v>458000</v>
      </c>
      <c r="Y16" s="62">
        <f t="shared" si="0"/>
        <v>312000</v>
      </c>
      <c r="Z16" s="62">
        <f t="shared" si="0"/>
        <v>288000</v>
      </c>
    </row>
    <row r="17" spans="1:26" ht="15" customHeight="1">
      <c r="A17" s="88"/>
      <c r="B17" s="64"/>
      <c r="C17" s="58"/>
      <c r="D17" s="63"/>
      <c r="E17" s="352" t="s">
        <v>105</v>
      </c>
      <c r="F17" s="353"/>
      <c r="G17" s="353"/>
      <c r="H17" s="353"/>
      <c r="I17" s="354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32"/>
      <c r="S17" s="332"/>
      <c r="T17" s="332"/>
      <c r="U17" s="332"/>
      <c r="V17" s="56">
        <v>0</v>
      </c>
      <c r="W17" s="56">
        <v>0</v>
      </c>
      <c r="X17" s="62">
        <f t="shared" si="0"/>
        <v>458000</v>
      </c>
      <c r="Y17" s="62">
        <f t="shared" si="0"/>
        <v>312000</v>
      </c>
      <c r="Z17" s="62">
        <f t="shared" si="0"/>
        <v>288000</v>
      </c>
    </row>
    <row r="18" spans="1:26" ht="15" customHeight="1">
      <c r="A18" s="88"/>
      <c r="B18" s="64"/>
      <c r="C18" s="58"/>
      <c r="D18" s="63"/>
      <c r="E18" s="63"/>
      <c r="F18" s="352" t="s">
        <v>106</v>
      </c>
      <c r="G18" s="353"/>
      <c r="H18" s="353"/>
      <c r="I18" s="354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32"/>
      <c r="S18" s="332"/>
      <c r="T18" s="332"/>
      <c r="U18" s="332"/>
      <c r="V18" s="56">
        <v>0</v>
      </c>
      <c r="W18" s="56">
        <v>0</v>
      </c>
      <c r="X18" s="62">
        <f>X19+X20</f>
        <v>458000</v>
      </c>
      <c r="Y18" s="62">
        <f>Y19+Y20</f>
        <v>312000</v>
      </c>
      <c r="Z18" s="62">
        <f>Z19+Z20</f>
        <v>288000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107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351900</v>
      </c>
      <c r="Y19" s="62">
        <v>232500</v>
      </c>
      <c r="Z19" s="62">
        <v>202600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108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106100</v>
      </c>
      <c r="Y20" s="62">
        <v>79500</v>
      </c>
      <c r="Z20" s="62">
        <v>85400</v>
      </c>
    </row>
    <row r="21" spans="1:26" ht="51.75" customHeight="1">
      <c r="A21" s="70"/>
      <c r="B21" s="66"/>
      <c r="C21" s="355" t="s">
        <v>109</v>
      </c>
      <c r="D21" s="356"/>
      <c r="E21" s="356"/>
      <c r="F21" s="356"/>
      <c r="G21" s="356"/>
      <c r="H21" s="356"/>
      <c r="I21" s="357"/>
      <c r="J21" s="48">
        <v>121</v>
      </c>
      <c r="K21" s="49">
        <v>104</v>
      </c>
      <c r="L21" s="50">
        <v>1</v>
      </c>
      <c r="M21" s="50">
        <v>4</v>
      </c>
      <c r="N21" s="51" t="s">
        <v>102</v>
      </c>
      <c r="O21" s="52">
        <v>0</v>
      </c>
      <c r="P21" s="53"/>
      <c r="Q21" s="54">
        <v>0</v>
      </c>
      <c r="R21" s="338"/>
      <c r="S21" s="338"/>
      <c r="T21" s="338"/>
      <c r="U21" s="338"/>
      <c r="V21" s="56">
        <v>0</v>
      </c>
      <c r="W21" s="56">
        <v>0</v>
      </c>
      <c r="X21" s="85">
        <f>X24</f>
        <v>905111</v>
      </c>
      <c r="Y21" s="85">
        <f>Y24</f>
        <v>685337</v>
      </c>
      <c r="Z21" s="85">
        <f>Z24</f>
        <v>690437</v>
      </c>
    </row>
    <row r="22" spans="1:26" ht="48" customHeight="1">
      <c r="A22" s="334" t="s">
        <v>177</v>
      </c>
      <c r="B22" s="334"/>
      <c r="C22" s="334"/>
      <c r="D22" s="334"/>
      <c r="E22" s="334"/>
      <c r="F22" s="334"/>
      <c r="G22" s="334"/>
      <c r="H22" s="334"/>
      <c r="I22" s="334"/>
      <c r="J22" s="48">
        <v>121</v>
      </c>
      <c r="K22" s="49">
        <v>0</v>
      </c>
      <c r="L22" s="59">
        <v>1</v>
      </c>
      <c r="M22" s="59">
        <v>4</v>
      </c>
      <c r="N22" s="60" t="s">
        <v>139</v>
      </c>
      <c r="O22" s="61">
        <v>0</v>
      </c>
      <c r="P22" s="53"/>
      <c r="Q22" s="54">
        <v>0</v>
      </c>
      <c r="R22" s="332"/>
      <c r="S22" s="332"/>
      <c r="T22" s="332"/>
      <c r="U22" s="332"/>
      <c r="V22" s="56">
        <v>0</v>
      </c>
      <c r="W22" s="56">
        <v>0</v>
      </c>
      <c r="X22" s="86">
        <f>X21</f>
        <v>905111</v>
      </c>
      <c r="Y22" s="86">
        <f>Y21</f>
        <v>685337</v>
      </c>
      <c r="Z22" s="86">
        <f>Z21</f>
        <v>690437</v>
      </c>
    </row>
    <row r="23" spans="1:26" ht="27" customHeight="1">
      <c r="A23" s="89"/>
      <c r="B23" s="89"/>
      <c r="C23" s="346" t="s">
        <v>188</v>
      </c>
      <c r="D23" s="347"/>
      <c r="E23" s="347"/>
      <c r="F23" s="347"/>
      <c r="G23" s="347"/>
      <c r="H23" s="347"/>
      <c r="I23" s="348"/>
      <c r="J23" s="48">
        <v>121</v>
      </c>
      <c r="K23" s="49"/>
      <c r="L23" s="59">
        <v>1</v>
      </c>
      <c r="M23" s="59">
        <v>4</v>
      </c>
      <c r="N23" s="60" t="s">
        <v>185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 t="shared" ref="X23:Z23" si="1">X24</f>
        <v>905111</v>
      </c>
      <c r="Y23" s="86">
        <f t="shared" si="1"/>
        <v>685337</v>
      </c>
      <c r="Z23" s="86">
        <f t="shared" si="1"/>
        <v>690437</v>
      </c>
    </row>
    <row r="24" spans="1:26" ht="30" customHeight="1">
      <c r="A24" s="89"/>
      <c r="B24" s="90"/>
      <c r="C24" s="352" t="s">
        <v>179</v>
      </c>
      <c r="D24" s="353"/>
      <c r="E24" s="353"/>
      <c r="F24" s="353"/>
      <c r="G24" s="353"/>
      <c r="H24" s="353"/>
      <c r="I24" s="354"/>
      <c r="J24" s="48">
        <v>121</v>
      </c>
      <c r="K24" s="49">
        <v>102</v>
      </c>
      <c r="L24" s="59">
        <v>1</v>
      </c>
      <c r="M24" s="59">
        <v>4</v>
      </c>
      <c r="N24" s="60" t="s">
        <v>178</v>
      </c>
      <c r="O24" s="61">
        <v>0</v>
      </c>
      <c r="P24" s="53"/>
      <c r="Q24" s="54">
        <v>0</v>
      </c>
      <c r="R24" s="332"/>
      <c r="S24" s="332"/>
      <c r="T24" s="332"/>
      <c r="U24" s="332"/>
      <c r="V24" s="56">
        <v>0</v>
      </c>
      <c r="W24" s="56">
        <v>0</v>
      </c>
      <c r="X24" s="86">
        <f>X25+X33+X35+X37</f>
        <v>905111</v>
      </c>
      <c r="Y24" s="86">
        <f>Y25+Y33+Y35+Y37</f>
        <v>685337</v>
      </c>
      <c r="Z24" s="86">
        <f>Z25+Z33+Z35+Z37</f>
        <v>690437</v>
      </c>
    </row>
    <row r="25" spans="1:26" ht="15" customHeight="1">
      <c r="A25" s="70"/>
      <c r="B25" s="66"/>
      <c r="C25" s="58"/>
      <c r="D25" s="63"/>
      <c r="E25" s="352" t="s">
        <v>202</v>
      </c>
      <c r="F25" s="353"/>
      <c r="G25" s="353"/>
      <c r="H25" s="353"/>
      <c r="I25" s="354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32"/>
      <c r="S25" s="332"/>
      <c r="T25" s="332"/>
      <c r="U25" s="332"/>
      <c r="V25" s="56">
        <v>0</v>
      </c>
      <c r="W25" s="56">
        <v>0</v>
      </c>
      <c r="X25" s="86">
        <f>X26+X30</f>
        <v>865735.54</v>
      </c>
      <c r="Y25" s="86">
        <f>Y26+Y30</f>
        <v>647102</v>
      </c>
      <c r="Z25" s="86">
        <f>Z26+Z30</f>
        <v>652202</v>
      </c>
    </row>
    <row r="26" spans="1:26" ht="17.25" customHeight="1">
      <c r="A26" s="70"/>
      <c r="B26" s="66"/>
      <c r="C26" s="58"/>
      <c r="D26" s="63"/>
      <c r="E26" s="63"/>
      <c r="F26" s="330" t="s">
        <v>106</v>
      </c>
      <c r="G26" s="330"/>
      <c r="H26" s="330"/>
      <c r="I26" s="330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32"/>
      <c r="S26" s="332"/>
      <c r="T26" s="332"/>
      <c r="U26" s="332"/>
      <c r="V26" s="56">
        <v>0</v>
      </c>
      <c r="W26" s="56">
        <v>0</v>
      </c>
      <c r="X26" s="62">
        <f>X27+X28+X29</f>
        <v>865535.54</v>
      </c>
      <c r="Y26" s="62">
        <f>Y27+Y28+Y29</f>
        <v>646902</v>
      </c>
      <c r="Z26" s="62">
        <f>Z27+Z28+Z29</f>
        <v>652002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107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664700</v>
      </c>
      <c r="Y27" s="62">
        <v>482950</v>
      </c>
      <c r="Z27" s="62">
        <v>476650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166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100</v>
      </c>
      <c r="Y28" s="62">
        <v>100</v>
      </c>
      <c r="Z28" s="62">
        <v>100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108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200735.54</v>
      </c>
      <c r="Y29" s="62">
        <v>163852</v>
      </c>
      <c r="Z29" s="62">
        <v>175252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110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200</v>
      </c>
      <c r="Y30" s="86">
        <f>Y32+Y31</f>
        <v>200</v>
      </c>
      <c r="Z30" s="86">
        <f>Z32+Z31</f>
        <v>200</v>
      </c>
    </row>
    <row r="31" spans="1:26">
      <c r="A31" s="70"/>
      <c r="B31" s="66"/>
      <c r="C31" s="58"/>
      <c r="D31" s="63"/>
      <c r="E31" s="63"/>
      <c r="F31" s="330" t="s">
        <v>111</v>
      </c>
      <c r="G31" s="330"/>
      <c r="H31" s="330"/>
      <c r="I31" s="330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32"/>
      <c r="S31" s="332"/>
      <c r="T31" s="332"/>
      <c r="U31" s="332"/>
      <c r="V31" s="56">
        <v>0</v>
      </c>
      <c r="W31" s="56">
        <v>0</v>
      </c>
      <c r="X31" s="86">
        <v>100</v>
      </c>
      <c r="Y31" s="62">
        <v>100</v>
      </c>
      <c r="Z31" s="62">
        <v>100</v>
      </c>
    </row>
    <row r="32" spans="1:26">
      <c r="A32" s="70"/>
      <c r="B32" s="66"/>
      <c r="C32" s="58"/>
      <c r="D32" s="63"/>
      <c r="E32" s="63"/>
      <c r="F32" s="330" t="s">
        <v>121</v>
      </c>
      <c r="G32" s="330"/>
      <c r="H32" s="330"/>
      <c r="I32" s="330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32"/>
      <c r="S32" s="332"/>
      <c r="T32" s="332"/>
      <c r="U32" s="332"/>
      <c r="V32" s="56">
        <v>0</v>
      </c>
      <c r="W32" s="56">
        <v>0</v>
      </c>
      <c r="X32" s="86">
        <v>100</v>
      </c>
      <c r="Y32" s="62">
        <v>100</v>
      </c>
      <c r="Z32" s="62">
        <v>100</v>
      </c>
    </row>
    <row r="33" spans="1:26" ht="70.5" customHeight="1">
      <c r="A33" s="70"/>
      <c r="B33" s="66"/>
      <c r="C33" s="58"/>
      <c r="D33" s="63"/>
      <c r="E33" s="63"/>
      <c r="F33" s="63"/>
      <c r="G33" s="63"/>
      <c r="H33" s="63"/>
      <c r="I33" s="63" t="s">
        <v>241</v>
      </c>
      <c r="J33" s="48">
        <v>121</v>
      </c>
      <c r="K33" s="49"/>
      <c r="L33" s="59">
        <v>1</v>
      </c>
      <c r="M33" s="59">
        <v>4</v>
      </c>
      <c r="N33" s="65" t="s">
        <v>237</v>
      </c>
      <c r="O33" s="61">
        <v>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19200</v>
      </c>
      <c r="Y33" s="86">
        <f>Y34</f>
        <v>19200</v>
      </c>
      <c r="Z33" s="86">
        <f>Z34</f>
        <v>19200</v>
      </c>
    </row>
    <row r="34" spans="1:26">
      <c r="A34" s="70"/>
      <c r="B34" s="66"/>
      <c r="C34" s="58"/>
      <c r="D34" s="63"/>
      <c r="E34" s="63"/>
      <c r="F34" s="63"/>
      <c r="G34" s="63"/>
      <c r="H34" s="63"/>
      <c r="I34" s="63" t="s">
        <v>112</v>
      </c>
      <c r="J34" s="48">
        <v>121</v>
      </c>
      <c r="K34" s="49"/>
      <c r="L34" s="59">
        <v>1</v>
      </c>
      <c r="M34" s="59">
        <v>4</v>
      </c>
      <c r="N34" s="65" t="s">
        <v>237</v>
      </c>
      <c r="O34" s="61">
        <v>540</v>
      </c>
      <c r="P34" s="53"/>
      <c r="Q34" s="54"/>
      <c r="R34" s="56"/>
      <c r="S34" s="56"/>
      <c r="T34" s="56"/>
      <c r="U34" s="56"/>
      <c r="V34" s="56"/>
      <c r="W34" s="56"/>
      <c r="X34" s="86">
        <v>19200</v>
      </c>
      <c r="Y34" s="62">
        <v>19200</v>
      </c>
      <c r="Z34" s="62">
        <v>19200</v>
      </c>
    </row>
    <row r="35" spans="1:26" ht="67.5" customHeight="1">
      <c r="A35" s="70"/>
      <c r="B35" s="66"/>
      <c r="C35" s="58"/>
      <c r="D35" s="63"/>
      <c r="E35" s="63"/>
      <c r="F35" s="63"/>
      <c r="G35" s="63"/>
      <c r="H35" s="63"/>
      <c r="I35" s="63" t="s">
        <v>242</v>
      </c>
      <c r="J35" s="48">
        <v>121</v>
      </c>
      <c r="K35" s="49"/>
      <c r="L35" s="59">
        <v>1</v>
      </c>
      <c r="M35" s="59">
        <v>4</v>
      </c>
      <c r="N35" s="65" t="s">
        <v>238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86">
        <f>X36</f>
        <v>1140.46</v>
      </c>
      <c r="Y35" s="86">
        <f>Y36</f>
        <v>0</v>
      </c>
      <c r="Z35" s="86">
        <f>Z36</f>
        <v>0</v>
      </c>
    </row>
    <row r="36" spans="1:26">
      <c r="A36" s="70"/>
      <c r="B36" s="66"/>
      <c r="C36" s="58"/>
      <c r="D36" s="63"/>
      <c r="E36" s="63"/>
      <c r="F36" s="63"/>
      <c r="G36" s="63"/>
      <c r="H36" s="63"/>
      <c r="I36" s="63" t="s">
        <v>112</v>
      </c>
      <c r="J36" s="48">
        <v>121</v>
      </c>
      <c r="K36" s="49"/>
      <c r="L36" s="59">
        <v>1</v>
      </c>
      <c r="M36" s="59">
        <v>4</v>
      </c>
      <c r="N36" s="65" t="s">
        <v>238</v>
      </c>
      <c r="O36" s="61">
        <v>540</v>
      </c>
      <c r="P36" s="53"/>
      <c r="Q36" s="54"/>
      <c r="R36" s="56"/>
      <c r="S36" s="56"/>
      <c r="T36" s="56"/>
      <c r="U36" s="56"/>
      <c r="V36" s="56"/>
      <c r="W36" s="56"/>
      <c r="X36" s="86">
        <v>1140.46</v>
      </c>
      <c r="Y36" s="62">
        <v>0</v>
      </c>
      <c r="Z36" s="62">
        <v>0</v>
      </c>
    </row>
    <row r="37" spans="1:26" ht="87" customHeight="1">
      <c r="A37" s="70"/>
      <c r="B37" s="66"/>
      <c r="C37" s="58"/>
      <c r="D37" s="63"/>
      <c r="E37" s="63"/>
      <c r="F37" s="63"/>
      <c r="G37" s="63"/>
      <c r="H37" s="63"/>
      <c r="I37" s="63" t="s">
        <v>243</v>
      </c>
      <c r="J37" s="48">
        <v>121</v>
      </c>
      <c r="K37" s="49"/>
      <c r="L37" s="59">
        <v>1</v>
      </c>
      <c r="M37" s="59">
        <v>4</v>
      </c>
      <c r="N37" s="65" t="s">
        <v>239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86">
        <f>X38</f>
        <v>19035</v>
      </c>
      <c r="Y37" s="86">
        <f>Y38</f>
        <v>19035</v>
      </c>
      <c r="Z37" s="86">
        <f>Z38</f>
        <v>19035</v>
      </c>
    </row>
    <row r="38" spans="1:26" ht="16.5" customHeight="1">
      <c r="A38" s="70"/>
      <c r="B38" s="66"/>
      <c r="C38" s="58"/>
      <c r="D38" s="63"/>
      <c r="E38" s="63"/>
      <c r="F38" s="330" t="s">
        <v>112</v>
      </c>
      <c r="G38" s="330"/>
      <c r="H38" s="330"/>
      <c r="I38" s="330"/>
      <c r="J38" s="48">
        <v>121</v>
      </c>
      <c r="K38" s="49">
        <v>104</v>
      </c>
      <c r="L38" s="59">
        <v>1</v>
      </c>
      <c r="M38" s="59">
        <v>4</v>
      </c>
      <c r="N38" s="65" t="s">
        <v>239</v>
      </c>
      <c r="O38" s="61" t="s">
        <v>113</v>
      </c>
      <c r="P38" s="53"/>
      <c r="Q38" s="54">
        <v>10000</v>
      </c>
      <c r="R38" s="332"/>
      <c r="S38" s="332"/>
      <c r="T38" s="332"/>
      <c r="U38" s="332"/>
      <c r="V38" s="56">
        <v>0</v>
      </c>
      <c r="W38" s="56">
        <v>0</v>
      </c>
      <c r="X38" s="62">
        <v>19035</v>
      </c>
      <c r="Y38" s="62">
        <v>19035</v>
      </c>
      <c r="Z38" s="62">
        <v>19035</v>
      </c>
    </row>
    <row r="39" spans="1:26" ht="33.75" customHeight="1">
      <c r="A39" s="70"/>
      <c r="B39" s="66"/>
      <c r="C39" s="58"/>
      <c r="D39" s="63"/>
      <c r="E39" s="63"/>
      <c r="F39" s="63"/>
      <c r="G39" s="63"/>
      <c r="H39" s="63"/>
      <c r="I39" s="58" t="s">
        <v>114</v>
      </c>
      <c r="J39" s="48">
        <v>121</v>
      </c>
      <c r="K39" s="49">
        <v>104</v>
      </c>
      <c r="L39" s="50">
        <v>1</v>
      </c>
      <c r="M39" s="50">
        <v>6</v>
      </c>
      <c r="N39" s="51" t="s">
        <v>102</v>
      </c>
      <c r="O39" s="52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20613</v>
      </c>
      <c r="Y39" s="62">
        <f t="shared" ref="Y39:Z43" si="2">Y40</f>
        <v>20613</v>
      </c>
      <c r="Z39" s="62">
        <f t="shared" si="2"/>
        <v>20613</v>
      </c>
    </row>
    <row r="40" spans="1:26" ht="54" customHeight="1">
      <c r="A40" s="70"/>
      <c r="B40" s="66"/>
      <c r="C40" s="58"/>
      <c r="D40" s="63"/>
      <c r="E40" s="63"/>
      <c r="F40" s="63"/>
      <c r="G40" s="63"/>
      <c r="H40" s="63"/>
      <c r="I40" s="63" t="s">
        <v>177</v>
      </c>
      <c r="J40" s="48">
        <v>121</v>
      </c>
      <c r="K40" s="49">
        <v>0</v>
      </c>
      <c r="L40" s="59">
        <v>1</v>
      </c>
      <c r="M40" s="59">
        <v>6</v>
      </c>
      <c r="N40" s="60" t="s">
        <v>139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>X42</f>
        <v>20613</v>
      </c>
      <c r="Y40" s="62">
        <f>Y42</f>
        <v>20613</v>
      </c>
      <c r="Z40" s="62">
        <f>Z42</f>
        <v>20613</v>
      </c>
    </row>
    <row r="41" spans="1:26" ht="23.25" customHeight="1">
      <c r="A41" s="70"/>
      <c r="B41" s="66"/>
      <c r="C41" s="58"/>
      <c r="D41" s="63"/>
      <c r="E41" s="63"/>
      <c r="F41" s="63"/>
      <c r="G41" s="361" t="s">
        <v>188</v>
      </c>
      <c r="H41" s="362"/>
      <c r="I41" s="363"/>
      <c r="J41" s="48">
        <v>121</v>
      </c>
      <c r="K41" s="49"/>
      <c r="L41" s="59">
        <v>1</v>
      </c>
      <c r="M41" s="59">
        <v>6</v>
      </c>
      <c r="N41" s="60" t="s">
        <v>185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X42</f>
        <v>20613</v>
      </c>
      <c r="Y41" s="62">
        <f>Y42</f>
        <v>20613</v>
      </c>
      <c r="Z41" s="62">
        <f>Z42</f>
        <v>20613</v>
      </c>
    </row>
    <row r="42" spans="1:26" ht="30.75" customHeight="1">
      <c r="A42" s="70"/>
      <c r="B42" s="66"/>
      <c r="C42" s="58"/>
      <c r="D42" s="63"/>
      <c r="E42" s="63"/>
      <c r="F42" s="63"/>
      <c r="G42" s="63"/>
      <c r="H42" s="63"/>
      <c r="I42" s="63" t="s">
        <v>179</v>
      </c>
      <c r="J42" s="48">
        <v>121</v>
      </c>
      <c r="K42" s="49">
        <v>102</v>
      </c>
      <c r="L42" s="59">
        <v>1</v>
      </c>
      <c r="M42" s="59">
        <v>6</v>
      </c>
      <c r="N42" s="60" t="s">
        <v>178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>X43</f>
        <v>20613</v>
      </c>
      <c r="Y42" s="62">
        <f t="shared" si="2"/>
        <v>20613</v>
      </c>
      <c r="Z42" s="62">
        <f t="shared" si="2"/>
        <v>20613</v>
      </c>
    </row>
    <row r="43" spans="1:26" ht="69" customHeight="1">
      <c r="A43" s="70"/>
      <c r="B43" s="66"/>
      <c r="C43" s="58"/>
      <c r="D43" s="63"/>
      <c r="E43" s="63"/>
      <c r="F43" s="63"/>
      <c r="G43" s="63"/>
      <c r="H43" s="63"/>
      <c r="I43" s="63" t="s">
        <v>240</v>
      </c>
      <c r="J43" s="48">
        <v>121</v>
      </c>
      <c r="K43" s="49">
        <v>104</v>
      </c>
      <c r="L43" s="59">
        <v>1</v>
      </c>
      <c r="M43" s="59">
        <v>6</v>
      </c>
      <c r="N43" s="65">
        <v>5240510080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>X44</f>
        <v>20613</v>
      </c>
      <c r="Y43" s="62">
        <f t="shared" si="2"/>
        <v>20613</v>
      </c>
      <c r="Z43" s="62">
        <f t="shared" si="2"/>
        <v>20613</v>
      </c>
    </row>
    <row r="44" spans="1:26">
      <c r="A44" s="70"/>
      <c r="B44" s="66"/>
      <c r="C44" s="58"/>
      <c r="D44" s="63"/>
      <c r="E44" s="63"/>
      <c r="F44" s="330" t="s">
        <v>112</v>
      </c>
      <c r="G44" s="330"/>
      <c r="H44" s="330"/>
      <c r="I44" s="330"/>
      <c r="J44" s="48">
        <v>121</v>
      </c>
      <c r="K44" s="49">
        <v>104</v>
      </c>
      <c r="L44" s="59">
        <v>1</v>
      </c>
      <c r="M44" s="59">
        <v>6</v>
      </c>
      <c r="N44" s="65" t="s">
        <v>236</v>
      </c>
      <c r="O44" s="61" t="s">
        <v>113</v>
      </c>
      <c r="P44" s="53"/>
      <c r="Q44" s="54">
        <v>10000</v>
      </c>
      <c r="R44" s="332"/>
      <c r="S44" s="332"/>
      <c r="T44" s="332"/>
      <c r="U44" s="332"/>
      <c r="V44" s="56">
        <v>0</v>
      </c>
      <c r="W44" s="56">
        <v>0</v>
      </c>
      <c r="X44" s="62">
        <v>20613</v>
      </c>
      <c r="Y44" s="62">
        <v>20613</v>
      </c>
      <c r="Z44" s="62">
        <v>20613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171</v>
      </c>
      <c r="J45" s="48">
        <v>121</v>
      </c>
      <c r="K45" s="49"/>
      <c r="L45" s="59">
        <v>1</v>
      </c>
      <c r="M45" s="59">
        <v>13</v>
      </c>
      <c r="N45" s="214">
        <v>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X48</f>
        <v>2336</v>
      </c>
      <c r="Y45" s="62">
        <f>Y48</f>
        <v>0</v>
      </c>
      <c r="Z45" s="62">
        <f>Z48</f>
        <v>0</v>
      </c>
    </row>
    <row r="46" spans="1:26" ht="52.5" customHeight="1">
      <c r="A46" s="70"/>
      <c r="B46" s="66"/>
      <c r="C46" s="58"/>
      <c r="D46" s="63"/>
      <c r="E46" s="63"/>
      <c r="F46" s="63"/>
      <c r="G46" s="364" t="s">
        <v>177</v>
      </c>
      <c r="H46" s="365"/>
      <c r="I46" s="366"/>
      <c r="J46" s="48">
        <v>121</v>
      </c>
      <c r="K46" s="49"/>
      <c r="L46" s="59">
        <v>1</v>
      </c>
      <c r="M46" s="59">
        <v>13</v>
      </c>
      <c r="N46" s="214">
        <v>5200000000</v>
      </c>
      <c r="O46" s="61">
        <v>0</v>
      </c>
      <c r="P46" s="53"/>
      <c r="Q46" s="54"/>
      <c r="R46" s="56"/>
      <c r="S46" s="56"/>
      <c r="T46" s="56"/>
      <c r="U46" s="56"/>
      <c r="V46" s="56"/>
      <c r="W46" s="56"/>
      <c r="X46" s="62">
        <f t="shared" ref="X46:Z48" si="3">X47</f>
        <v>2336</v>
      </c>
      <c r="Y46" s="62">
        <f t="shared" si="3"/>
        <v>0</v>
      </c>
      <c r="Z46" s="62">
        <f t="shared" si="3"/>
        <v>0</v>
      </c>
    </row>
    <row r="47" spans="1:26">
      <c r="A47" s="70"/>
      <c r="B47" s="66"/>
      <c r="C47" s="58"/>
      <c r="D47" s="63"/>
      <c r="E47" s="63"/>
      <c r="F47" s="63"/>
      <c r="G47" s="361" t="s">
        <v>188</v>
      </c>
      <c r="H47" s="362"/>
      <c r="I47" s="363"/>
      <c r="J47" s="48">
        <v>121</v>
      </c>
      <c r="K47" s="49"/>
      <c r="L47" s="59">
        <v>1</v>
      </c>
      <c r="M47" s="59">
        <v>13</v>
      </c>
      <c r="N47" s="214">
        <v>5240000000</v>
      </c>
      <c r="O47" s="61">
        <v>0</v>
      </c>
      <c r="P47" s="53"/>
      <c r="Q47" s="54"/>
      <c r="R47" s="56"/>
      <c r="S47" s="56"/>
      <c r="T47" s="56"/>
      <c r="U47" s="56"/>
      <c r="V47" s="56"/>
      <c r="W47" s="56"/>
      <c r="X47" s="62">
        <f t="shared" si="3"/>
        <v>2336</v>
      </c>
      <c r="Y47" s="62">
        <f t="shared" si="3"/>
        <v>0</v>
      </c>
      <c r="Z47" s="62">
        <f t="shared" si="3"/>
        <v>0</v>
      </c>
    </row>
    <row r="48" spans="1:26">
      <c r="A48" s="70"/>
      <c r="B48" s="66"/>
      <c r="C48" s="58"/>
      <c r="D48" s="63"/>
      <c r="E48" s="63"/>
      <c r="F48" s="63"/>
      <c r="G48" s="63"/>
      <c r="H48" s="63"/>
      <c r="I48" s="63" t="s">
        <v>179</v>
      </c>
      <c r="J48" s="48">
        <v>121</v>
      </c>
      <c r="K48" s="49"/>
      <c r="L48" s="59">
        <v>1</v>
      </c>
      <c r="M48" s="59">
        <v>13</v>
      </c>
      <c r="N48" s="214">
        <v>5240500000</v>
      </c>
      <c r="O48" s="61">
        <v>0</v>
      </c>
      <c r="P48" s="53"/>
      <c r="Q48" s="54"/>
      <c r="R48" s="56"/>
      <c r="S48" s="56"/>
      <c r="T48" s="56"/>
      <c r="U48" s="56"/>
      <c r="V48" s="56"/>
      <c r="W48" s="56"/>
      <c r="X48" s="62">
        <f t="shared" si="3"/>
        <v>2336</v>
      </c>
      <c r="Y48" s="62">
        <f t="shared" si="3"/>
        <v>0</v>
      </c>
      <c r="Z48" s="62">
        <f t="shared" si="3"/>
        <v>0</v>
      </c>
    </row>
    <row r="49" spans="1:26">
      <c r="A49" s="70"/>
      <c r="B49" s="66"/>
      <c r="C49" s="58"/>
      <c r="D49" s="63"/>
      <c r="E49" s="63"/>
      <c r="F49" s="63"/>
      <c r="G49" s="63"/>
      <c r="H49" s="63"/>
      <c r="I49" s="63" t="s">
        <v>170</v>
      </c>
      <c r="J49" s="48">
        <v>121</v>
      </c>
      <c r="K49" s="49"/>
      <c r="L49" s="59">
        <v>1</v>
      </c>
      <c r="M49" s="59">
        <v>13</v>
      </c>
      <c r="N49" s="65">
        <v>5240595100</v>
      </c>
      <c r="O49" s="61">
        <v>0</v>
      </c>
      <c r="P49" s="53"/>
      <c r="Q49" s="54"/>
      <c r="R49" s="56"/>
      <c r="S49" s="56"/>
      <c r="T49" s="56"/>
      <c r="U49" s="56"/>
      <c r="V49" s="56"/>
      <c r="W49" s="56"/>
      <c r="X49" s="62">
        <f>X50</f>
        <v>2336</v>
      </c>
      <c r="Y49" s="62">
        <f t="shared" ref="X49:Z50" si="4">Y50</f>
        <v>0</v>
      </c>
      <c r="Z49" s="62">
        <f t="shared" si="4"/>
        <v>0</v>
      </c>
    </row>
    <row r="50" spans="1:26">
      <c r="A50" s="70"/>
      <c r="B50" s="66"/>
      <c r="C50" s="58"/>
      <c r="D50" s="63"/>
      <c r="E50" s="63"/>
      <c r="F50" s="63"/>
      <c r="G50" s="63"/>
      <c r="H50" s="63"/>
      <c r="I50" s="63" t="s">
        <v>169</v>
      </c>
      <c r="J50" s="48">
        <v>121</v>
      </c>
      <c r="K50" s="49"/>
      <c r="L50" s="59">
        <v>1</v>
      </c>
      <c r="M50" s="59">
        <v>13</v>
      </c>
      <c r="N50" s="65">
        <v>5240595100</v>
      </c>
      <c r="O50" s="61">
        <v>850</v>
      </c>
      <c r="P50" s="53"/>
      <c r="Q50" s="54"/>
      <c r="R50" s="56"/>
      <c r="S50" s="56"/>
      <c r="T50" s="56"/>
      <c r="U50" s="56"/>
      <c r="V50" s="56"/>
      <c r="W50" s="56"/>
      <c r="X50" s="62">
        <f t="shared" si="4"/>
        <v>2336</v>
      </c>
      <c r="Y50" s="62">
        <f t="shared" si="4"/>
        <v>0</v>
      </c>
      <c r="Z50" s="62">
        <f t="shared" si="4"/>
        <v>0</v>
      </c>
    </row>
    <row r="51" spans="1:26">
      <c r="A51" s="70"/>
      <c r="B51" s="66"/>
      <c r="C51" s="58"/>
      <c r="D51" s="63"/>
      <c r="E51" s="63"/>
      <c r="F51" s="63"/>
      <c r="G51" s="63"/>
      <c r="H51" s="63"/>
      <c r="I51" s="63" t="s">
        <v>167</v>
      </c>
      <c r="J51" s="48">
        <v>121</v>
      </c>
      <c r="K51" s="49"/>
      <c r="L51" s="59">
        <v>1</v>
      </c>
      <c r="M51" s="59">
        <v>13</v>
      </c>
      <c r="N51" s="65">
        <v>5240595100</v>
      </c>
      <c r="O51" s="61">
        <v>853</v>
      </c>
      <c r="P51" s="53"/>
      <c r="Q51" s="54"/>
      <c r="R51" s="56"/>
      <c r="S51" s="56"/>
      <c r="T51" s="56"/>
      <c r="U51" s="56"/>
      <c r="V51" s="56"/>
      <c r="W51" s="56"/>
      <c r="X51" s="62">
        <v>2336</v>
      </c>
      <c r="Y51" s="62">
        <v>0</v>
      </c>
      <c r="Z51" s="62">
        <v>0</v>
      </c>
    </row>
    <row r="52" spans="1:26">
      <c r="A52" s="341" t="s">
        <v>115</v>
      </c>
      <c r="B52" s="341"/>
      <c r="C52" s="341"/>
      <c r="D52" s="341"/>
      <c r="E52" s="341"/>
      <c r="F52" s="341"/>
      <c r="G52" s="341"/>
      <c r="H52" s="341"/>
      <c r="I52" s="341"/>
      <c r="J52" s="48">
        <v>121</v>
      </c>
      <c r="K52" s="49">
        <v>200</v>
      </c>
      <c r="L52" s="50">
        <v>2</v>
      </c>
      <c r="M52" s="50">
        <v>0</v>
      </c>
      <c r="N52" s="51" t="s">
        <v>102</v>
      </c>
      <c r="O52" s="52">
        <v>0</v>
      </c>
      <c r="P52" s="53"/>
      <c r="Q52" s="54">
        <v>0</v>
      </c>
      <c r="R52" s="338"/>
      <c r="S52" s="338"/>
      <c r="T52" s="338"/>
      <c r="U52" s="338"/>
      <c r="V52" s="56">
        <v>0</v>
      </c>
      <c r="W52" s="56">
        <v>0</v>
      </c>
      <c r="X52" s="85">
        <f t="shared" ref="X52:Z56" si="5">X53</f>
        <v>135400</v>
      </c>
      <c r="Y52" s="85">
        <f t="shared" si="5"/>
        <v>140600</v>
      </c>
      <c r="Z52" s="85">
        <f t="shared" si="5"/>
        <v>146700</v>
      </c>
    </row>
    <row r="53" spans="1:26">
      <c r="A53" s="70"/>
      <c r="B53" s="66"/>
      <c r="C53" s="333" t="s">
        <v>116</v>
      </c>
      <c r="D53" s="333"/>
      <c r="E53" s="333"/>
      <c r="F53" s="333"/>
      <c r="G53" s="333"/>
      <c r="H53" s="333"/>
      <c r="I53" s="333"/>
      <c r="J53" s="48">
        <v>121</v>
      </c>
      <c r="K53" s="49">
        <v>203</v>
      </c>
      <c r="L53" s="50">
        <v>2</v>
      </c>
      <c r="M53" s="50">
        <v>3</v>
      </c>
      <c r="N53" s="51" t="s">
        <v>102</v>
      </c>
      <c r="O53" s="52">
        <v>0</v>
      </c>
      <c r="P53" s="53"/>
      <c r="Q53" s="54">
        <v>0</v>
      </c>
      <c r="R53" s="338"/>
      <c r="S53" s="338"/>
      <c r="T53" s="338"/>
      <c r="U53" s="338"/>
      <c r="V53" s="56">
        <v>0</v>
      </c>
      <c r="W53" s="56">
        <v>0</v>
      </c>
      <c r="X53" s="85">
        <f t="shared" si="5"/>
        <v>135400</v>
      </c>
      <c r="Y53" s="85">
        <f t="shared" si="5"/>
        <v>140600</v>
      </c>
      <c r="Z53" s="85">
        <f t="shared" si="5"/>
        <v>146700</v>
      </c>
    </row>
    <row r="54" spans="1:26" ht="51" customHeight="1">
      <c r="A54" s="334" t="s">
        <v>177</v>
      </c>
      <c r="B54" s="334"/>
      <c r="C54" s="334"/>
      <c r="D54" s="334"/>
      <c r="E54" s="334"/>
      <c r="F54" s="334"/>
      <c r="G54" s="334"/>
      <c r="H54" s="334"/>
      <c r="I54" s="334"/>
      <c r="J54" s="48">
        <v>121</v>
      </c>
      <c r="K54" s="49">
        <v>0</v>
      </c>
      <c r="L54" s="59">
        <v>2</v>
      </c>
      <c r="M54" s="59">
        <v>3</v>
      </c>
      <c r="N54" s="60" t="s">
        <v>139</v>
      </c>
      <c r="O54" s="61">
        <v>0</v>
      </c>
      <c r="P54" s="53"/>
      <c r="Q54" s="54">
        <v>0</v>
      </c>
      <c r="R54" s="332"/>
      <c r="S54" s="332"/>
      <c r="T54" s="332"/>
      <c r="U54" s="332"/>
      <c r="V54" s="56">
        <v>0</v>
      </c>
      <c r="W54" s="56">
        <v>0</v>
      </c>
      <c r="X54" s="62">
        <f>X56</f>
        <v>135400</v>
      </c>
      <c r="Y54" s="62">
        <f>Y56</f>
        <v>140600</v>
      </c>
      <c r="Z54" s="62">
        <f>Z56</f>
        <v>146700</v>
      </c>
    </row>
    <row r="55" spans="1:26" ht="26.25" customHeight="1">
      <c r="A55" s="89"/>
      <c r="B55" s="89"/>
      <c r="C55" s="89"/>
      <c r="D55" s="346" t="s">
        <v>188</v>
      </c>
      <c r="E55" s="347"/>
      <c r="F55" s="347"/>
      <c r="G55" s="347"/>
      <c r="H55" s="347"/>
      <c r="I55" s="348"/>
      <c r="J55" s="48">
        <v>121</v>
      </c>
      <c r="K55" s="49"/>
      <c r="L55" s="59">
        <v>2</v>
      </c>
      <c r="M55" s="59">
        <v>3</v>
      </c>
      <c r="N55" s="60" t="s">
        <v>185</v>
      </c>
      <c r="O55" s="61">
        <v>0</v>
      </c>
      <c r="P55" s="53"/>
      <c r="Q55" s="54"/>
      <c r="R55" s="56"/>
      <c r="S55" s="56"/>
      <c r="T55" s="56"/>
      <c r="U55" s="56"/>
      <c r="V55" s="56"/>
      <c r="W55" s="56"/>
      <c r="X55" s="62">
        <f>X56</f>
        <v>135400</v>
      </c>
      <c r="Y55" s="62">
        <f>Y56</f>
        <v>140600</v>
      </c>
      <c r="Z55" s="62">
        <f>Z56</f>
        <v>146700</v>
      </c>
    </row>
    <row r="56" spans="1:26" ht="35.25" customHeight="1">
      <c r="A56" s="70"/>
      <c r="B56" s="66"/>
      <c r="C56" s="58"/>
      <c r="D56" s="330" t="s">
        <v>179</v>
      </c>
      <c r="E56" s="330"/>
      <c r="F56" s="330"/>
      <c r="G56" s="330"/>
      <c r="H56" s="330"/>
      <c r="I56" s="330"/>
      <c r="J56" s="48">
        <v>121</v>
      </c>
      <c r="K56" s="49">
        <v>203</v>
      </c>
      <c r="L56" s="59">
        <v>2</v>
      </c>
      <c r="M56" s="59">
        <v>3</v>
      </c>
      <c r="N56" s="65">
        <v>5240500000</v>
      </c>
      <c r="O56" s="61">
        <v>0</v>
      </c>
      <c r="P56" s="53"/>
      <c r="Q56" s="54">
        <v>0</v>
      </c>
      <c r="R56" s="332"/>
      <c r="S56" s="332"/>
      <c r="T56" s="332"/>
      <c r="U56" s="332"/>
      <c r="V56" s="56">
        <v>0</v>
      </c>
      <c r="W56" s="56">
        <v>0</v>
      </c>
      <c r="X56" s="62">
        <f t="shared" si="5"/>
        <v>135400</v>
      </c>
      <c r="Y56" s="62">
        <f t="shared" si="5"/>
        <v>140600</v>
      </c>
      <c r="Z56" s="62">
        <f t="shared" si="5"/>
        <v>146700</v>
      </c>
    </row>
    <row r="57" spans="1:26" ht="33" customHeight="1">
      <c r="A57" s="70"/>
      <c r="B57" s="66"/>
      <c r="C57" s="58"/>
      <c r="D57" s="63"/>
      <c r="E57" s="330" t="s">
        <v>172</v>
      </c>
      <c r="F57" s="330"/>
      <c r="G57" s="330"/>
      <c r="H57" s="330"/>
      <c r="I57" s="330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0</v>
      </c>
      <c r="P57" s="53"/>
      <c r="Q57" s="54">
        <v>0</v>
      </c>
      <c r="R57" s="332"/>
      <c r="S57" s="332"/>
      <c r="T57" s="332"/>
      <c r="U57" s="332"/>
      <c r="V57" s="56">
        <v>0</v>
      </c>
      <c r="W57" s="56">
        <v>0</v>
      </c>
      <c r="X57" s="62">
        <f>X58+X62</f>
        <v>135400</v>
      </c>
      <c r="Y57" s="62">
        <f>Y58+Y62</f>
        <v>140600</v>
      </c>
      <c r="Z57" s="62">
        <f>Z58+Z62</f>
        <v>146700</v>
      </c>
    </row>
    <row r="58" spans="1:26">
      <c r="A58" s="70"/>
      <c r="B58" s="66"/>
      <c r="C58" s="58"/>
      <c r="D58" s="63"/>
      <c r="E58" s="330" t="s">
        <v>117</v>
      </c>
      <c r="F58" s="330"/>
      <c r="G58" s="330"/>
      <c r="H58" s="330"/>
      <c r="I58" s="330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120</v>
      </c>
      <c r="P58" s="53"/>
      <c r="Q58" s="54">
        <v>0</v>
      </c>
      <c r="R58" s="332"/>
      <c r="S58" s="332"/>
      <c r="T58" s="332"/>
      <c r="U58" s="332"/>
      <c r="V58" s="56">
        <v>0</v>
      </c>
      <c r="W58" s="56">
        <v>0</v>
      </c>
      <c r="X58" s="62">
        <f>X59+X60</f>
        <v>134500</v>
      </c>
      <c r="Y58" s="62">
        <f>Y59+Y60</f>
        <v>139600</v>
      </c>
      <c r="Z58" s="62">
        <f>Z59+Z60</f>
        <v>145700</v>
      </c>
    </row>
    <row r="59" spans="1:26">
      <c r="A59" s="70"/>
      <c r="B59" s="66"/>
      <c r="C59" s="58"/>
      <c r="D59" s="63"/>
      <c r="E59" s="63"/>
      <c r="F59" s="330" t="s">
        <v>107</v>
      </c>
      <c r="G59" s="331"/>
      <c r="H59" s="331"/>
      <c r="I59" s="331"/>
      <c r="J59" s="48">
        <v>121</v>
      </c>
      <c r="K59" s="49"/>
      <c r="L59" s="59">
        <v>2</v>
      </c>
      <c r="M59" s="59">
        <v>3</v>
      </c>
      <c r="N59" s="65">
        <v>5240551180</v>
      </c>
      <c r="O59" s="61">
        <v>121</v>
      </c>
      <c r="P59" s="53"/>
      <c r="Q59" s="54"/>
      <c r="R59" s="56"/>
      <c r="S59" s="56"/>
      <c r="T59" s="56"/>
      <c r="U59" s="56"/>
      <c r="V59" s="56"/>
      <c r="W59" s="56"/>
      <c r="X59" s="62">
        <v>103500</v>
      </c>
      <c r="Y59" s="62">
        <v>106700</v>
      </c>
      <c r="Z59" s="62">
        <v>110300</v>
      </c>
    </row>
    <row r="60" spans="1:26" ht="48" customHeight="1">
      <c r="A60" s="70"/>
      <c r="B60" s="66"/>
      <c r="C60" s="58"/>
      <c r="D60" s="63"/>
      <c r="E60" s="63"/>
      <c r="F60" s="330" t="s">
        <v>108</v>
      </c>
      <c r="G60" s="330"/>
      <c r="H60" s="330"/>
      <c r="I60" s="330"/>
      <c r="J60" s="48">
        <v>121</v>
      </c>
      <c r="K60" s="49">
        <v>203</v>
      </c>
      <c r="L60" s="59">
        <v>2</v>
      </c>
      <c r="M60" s="59">
        <v>3</v>
      </c>
      <c r="N60" s="65">
        <v>5240551180</v>
      </c>
      <c r="O60" s="61">
        <v>129</v>
      </c>
      <c r="P60" s="53"/>
      <c r="Q60" s="54">
        <v>10000</v>
      </c>
      <c r="R60" s="332"/>
      <c r="S60" s="332"/>
      <c r="T60" s="332"/>
      <c r="U60" s="332"/>
      <c r="V60" s="56">
        <v>0</v>
      </c>
      <c r="W60" s="56">
        <v>0</v>
      </c>
      <c r="X60" s="62">
        <v>31000</v>
      </c>
      <c r="Y60" s="62">
        <v>32900</v>
      </c>
      <c r="Z60" s="62">
        <v>35400</v>
      </c>
    </row>
    <row r="61" spans="1:26" ht="33.75" customHeight="1">
      <c r="A61" s="70"/>
      <c r="B61" s="66"/>
      <c r="C61" s="58"/>
      <c r="D61" s="63"/>
      <c r="E61" s="63"/>
      <c r="F61" s="330" t="s">
        <v>110</v>
      </c>
      <c r="G61" s="330"/>
      <c r="H61" s="330"/>
      <c r="I61" s="330"/>
      <c r="J61" s="48">
        <v>121</v>
      </c>
      <c r="K61" s="49">
        <v>203</v>
      </c>
      <c r="L61" s="59">
        <v>2</v>
      </c>
      <c r="M61" s="59">
        <v>3</v>
      </c>
      <c r="N61" s="65">
        <v>5240551180</v>
      </c>
      <c r="O61" s="61">
        <v>240</v>
      </c>
      <c r="P61" s="53"/>
      <c r="Q61" s="54">
        <v>10000</v>
      </c>
      <c r="R61" s="332"/>
      <c r="S61" s="332"/>
      <c r="T61" s="332"/>
      <c r="U61" s="332"/>
      <c r="V61" s="56">
        <v>0</v>
      </c>
      <c r="W61" s="56">
        <v>0</v>
      </c>
      <c r="X61" s="62">
        <f>X62</f>
        <v>900</v>
      </c>
      <c r="Y61" s="62">
        <f>Y62</f>
        <v>1000</v>
      </c>
      <c r="Z61" s="62">
        <f>Z62</f>
        <v>1000</v>
      </c>
    </row>
    <row r="62" spans="1:26">
      <c r="A62" s="70"/>
      <c r="B62" s="66"/>
      <c r="C62" s="58"/>
      <c r="D62" s="63"/>
      <c r="E62" s="63"/>
      <c r="F62" s="330" t="s">
        <v>111</v>
      </c>
      <c r="G62" s="330"/>
      <c r="H62" s="330"/>
      <c r="I62" s="330"/>
      <c r="J62" s="48">
        <v>121</v>
      </c>
      <c r="K62" s="49">
        <v>203</v>
      </c>
      <c r="L62" s="59">
        <v>2</v>
      </c>
      <c r="M62" s="59">
        <v>3</v>
      </c>
      <c r="N62" s="65">
        <v>5240551180</v>
      </c>
      <c r="O62" s="61">
        <v>244</v>
      </c>
      <c r="P62" s="53"/>
      <c r="Q62" s="54">
        <v>10000</v>
      </c>
      <c r="R62" s="332"/>
      <c r="S62" s="332"/>
      <c r="T62" s="332"/>
      <c r="U62" s="332"/>
      <c r="V62" s="56">
        <v>0</v>
      </c>
      <c r="W62" s="56">
        <v>0</v>
      </c>
      <c r="X62" s="62">
        <v>900</v>
      </c>
      <c r="Y62" s="62">
        <v>1000</v>
      </c>
      <c r="Z62" s="62">
        <v>1000</v>
      </c>
    </row>
    <row r="63" spans="1:26" ht="35.25" customHeight="1">
      <c r="A63" s="337" t="s">
        <v>118</v>
      </c>
      <c r="B63" s="337"/>
      <c r="C63" s="337"/>
      <c r="D63" s="337"/>
      <c r="E63" s="337"/>
      <c r="F63" s="337"/>
      <c r="G63" s="337"/>
      <c r="H63" s="337"/>
      <c r="I63" s="337"/>
      <c r="J63" s="48">
        <v>121</v>
      </c>
      <c r="K63" s="49">
        <v>300</v>
      </c>
      <c r="L63" s="50">
        <v>3</v>
      </c>
      <c r="M63" s="50">
        <v>0</v>
      </c>
      <c r="N63" s="51" t="s">
        <v>102</v>
      </c>
      <c r="O63" s="52">
        <v>0</v>
      </c>
      <c r="P63" s="53"/>
      <c r="Q63" s="54">
        <v>0</v>
      </c>
      <c r="R63" s="338"/>
      <c r="S63" s="338"/>
      <c r="T63" s="338"/>
      <c r="U63" s="338"/>
      <c r="V63" s="56">
        <v>0</v>
      </c>
      <c r="W63" s="56">
        <v>0</v>
      </c>
      <c r="X63" s="57">
        <f>X64</f>
        <v>500</v>
      </c>
      <c r="Y63" s="57">
        <f>Y64</f>
        <v>500</v>
      </c>
      <c r="Z63" s="57">
        <f>Z64</f>
        <v>500</v>
      </c>
    </row>
    <row r="64" spans="1:26" ht="31.5" customHeight="1">
      <c r="A64" s="70"/>
      <c r="B64" s="66"/>
      <c r="C64" s="333" t="s">
        <v>165</v>
      </c>
      <c r="D64" s="333"/>
      <c r="E64" s="333"/>
      <c r="F64" s="333"/>
      <c r="G64" s="333"/>
      <c r="H64" s="333"/>
      <c r="I64" s="333"/>
      <c r="J64" s="48">
        <v>121</v>
      </c>
      <c r="K64" s="49">
        <v>310</v>
      </c>
      <c r="L64" s="50">
        <v>3</v>
      </c>
      <c r="M64" s="50">
        <v>10</v>
      </c>
      <c r="N64" s="51" t="s">
        <v>102</v>
      </c>
      <c r="O64" s="52">
        <v>0</v>
      </c>
      <c r="P64" s="53"/>
      <c r="Q64" s="54">
        <v>0</v>
      </c>
      <c r="R64" s="338"/>
      <c r="S64" s="338"/>
      <c r="T64" s="338"/>
      <c r="U64" s="338"/>
      <c r="V64" s="56">
        <v>0</v>
      </c>
      <c r="W64" s="56">
        <v>0</v>
      </c>
      <c r="X64" s="57">
        <f t="shared" ref="X64:Z69" si="6">X65</f>
        <v>500</v>
      </c>
      <c r="Y64" s="57">
        <f t="shared" si="6"/>
        <v>500</v>
      </c>
      <c r="Z64" s="57">
        <f t="shared" si="6"/>
        <v>500</v>
      </c>
    </row>
    <row r="65" spans="1:26" ht="49.5" customHeight="1">
      <c r="A65" s="334" t="s">
        <v>177</v>
      </c>
      <c r="B65" s="334"/>
      <c r="C65" s="334"/>
      <c r="D65" s="334"/>
      <c r="E65" s="334"/>
      <c r="F65" s="334"/>
      <c r="G65" s="334"/>
      <c r="H65" s="334"/>
      <c r="I65" s="334"/>
      <c r="J65" s="48">
        <v>121</v>
      </c>
      <c r="K65" s="49">
        <v>0</v>
      </c>
      <c r="L65" s="59">
        <v>3</v>
      </c>
      <c r="M65" s="59">
        <v>10</v>
      </c>
      <c r="N65" s="60" t="s">
        <v>139</v>
      </c>
      <c r="O65" s="61">
        <v>0</v>
      </c>
      <c r="P65" s="53"/>
      <c r="Q65" s="54">
        <v>0</v>
      </c>
      <c r="R65" s="332"/>
      <c r="S65" s="332"/>
      <c r="T65" s="332"/>
      <c r="U65" s="332"/>
      <c r="V65" s="56">
        <v>0</v>
      </c>
      <c r="W65" s="56">
        <v>0</v>
      </c>
      <c r="X65" s="62">
        <f>X67</f>
        <v>500</v>
      </c>
      <c r="Y65" s="62">
        <f>Y67</f>
        <v>500</v>
      </c>
      <c r="Z65" s="62">
        <f>Z67</f>
        <v>500</v>
      </c>
    </row>
    <row r="66" spans="1:26" ht="23.25" customHeight="1">
      <c r="A66" s="89"/>
      <c r="B66" s="89"/>
      <c r="C66" s="89"/>
      <c r="D66" s="346" t="s">
        <v>188</v>
      </c>
      <c r="E66" s="347"/>
      <c r="F66" s="347"/>
      <c r="G66" s="347"/>
      <c r="H66" s="347"/>
      <c r="I66" s="348"/>
      <c r="J66" s="48">
        <v>121</v>
      </c>
      <c r="K66" s="49"/>
      <c r="L66" s="59">
        <v>3</v>
      </c>
      <c r="M66" s="59">
        <v>10</v>
      </c>
      <c r="N66" s="60" t="s">
        <v>185</v>
      </c>
      <c r="O66" s="61">
        <v>0</v>
      </c>
      <c r="P66" s="53"/>
      <c r="Q66" s="54"/>
      <c r="R66" s="56"/>
      <c r="S66" s="56"/>
      <c r="T66" s="56"/>
      <c r="U66" s="56"/>
      <c r="V66" s="56"/>
      <c r="W66" s="56"/>
      <c r="X66" s="62">
        <f>X67</f>
        <v>500</v>
      </c>
      <c r="Y66" s="62">
        <f>Y67</f>
        <v>500</v>
      </c>
      <c r="Z66" s="62">
        <f>Z67</f>
        <v>500</v>
      </c>
    </row>
    <row r="67" spans="1:26" ht="29.25" customHeight="1">
      <c r="A67" s="70"/>
      <c r="B67" s="66"/>
      <c r="C67" s="58"/>
      <c r="D67" s="330" t="s">
        <v>180</v>
      </c>
      <c r="E67" s="330"/>
      <c r="F67" s="330"/>
      <c r="G67" s="330"/>
      <c r="H67" s="330"/>
      <c r="I67" s="330"/>
      <c r="J67" s="48">
        <v>121</v>
      </c>
      <c r="K67" s="49">
        <v>310</v>
      </c>
      <c r="L67" s="59">
        <v>3</v>
      </c>
      <c r="M67" s="59">
        <v>10</v>
      </c>
      <c r="N67" s="65">
        <v>5240100000</v>
      </c>
      <c r="O67" s="61">
        <v>0</v>
      </c>
      <c r="P67" s="53"/>
      <c r="Q67" s="54">
        <v>0</v>
      </c>
      <c r="R67" s="332"/>
      <c r="S67" s="332"/>
      <c r="T67" s="332"/>
      <c r="U67" s="332"/>
      <c r="V67" s="56">
        <v>0</v>
      </c>
      <c r="W67" s="56">
        <v>0</v>
      </c>
      <c r="X67" s="62">
        <f t="shared" si="6"/>
        <v>500</v>
      </c>
      <c r="Y67" s="62">
        <f t="shared" si="6"/>
        <v>500</v>
      </c>
      <c r="Z67" s="62">
        <f t="shared" si="6"/>
        <v>500</v>
      </c>
    </row>
    <row r="68" spans="1:26" ht="36" customHeight="1">
      <c r="A68" s="70"/>
      <c r="B68" s="66"/>
      <c r="C68" s="58"/>
      <c r="D68" s="63"/>
      <c r="E68" s="330" t="s">
        <v>186</v>
      </c>
      <c r="F68" s="330"/>
      <c r="G68" s="330"/>
      <c r="H68" s="330"/>
      <c r="I68" s="330"/>
      <c r="J68" s="48">
        <v>121</v>
      </c>
      <c r="K68" s="49">
        <v>310</v>
      </c>
      <c r="L68" s="59">
        <v>3</v>
      </c>
      <c r="M68" s="59">
        <v>10</v>
      </c>
      <c r="N68" s="65">
        <v>5240195020</v>
      </c>
      <c r="O68" s="61">
        <v>0</v>
      </c>
      <c r="P68" s="53"/>
      <c r="Q68" s="54">
        <v>0</v>
      </c>
      <c r="R68" s="332"/>
      <c r="S68" s="332"/>
      <c r="T68" s="332"/>
      <c r="U68" s="332"/>
      <c r="V68" s="56">
        <v>0</v>
      </c>
      <c r="W68" s="56">
        <v>0</v>
      </c>
      <c r="X68" s="62">
        <f t="shared" si="6"/>
        <v>500</v>
      </c>
      <c r="Y68" s="62">
        <f t="shared" si="6"/>
        <v>500</v>
      </c>
      <c r="Z68" s="62">
        <f t="shared" si="6"/>
        <v>500</v>
      </c>
    </row>
    <row r="69" spans="1:26" ht="33" customHeight="1">
      <c r="A69" s="70"/>
      <c r="B69" s="66"/>
      <c r="C69" s="58"/>
      <c r="D69" s="63"/>
      <c r="E69" s="63"/>
      <c r="F69" s="330" t="s">
        <v>110</v>
      </c>
      <c r="G69" s="330"/>
      <c r="H69" s="330"/>
      <c r="I69" s="330"/>
      <c r="J69" s="48">
        <v>121</v>
      </c>
      <c r="K69" s="49">
        <v>310</v>
      </c>
      <c r="L69" s="59">
        <v>3</v>
      </c>
      <c r="M69" s="59">
        <v>10</v>
      </c>
      <c r="N69" s="65">
        <v>5240195020</v>
      </c>
      <c r="O69" s="61">
        <v>240</v>
      </c>
      <c r="P69" s="53"/>
      <c r="Q69" s="54">
        <v>10000</v>
      </c>
      <c r="R69" s="332"/>
      <c r="S69" s="332"/>
      <c r="T69" s="332"/>
      <c r="U69" s="332"/>
      <c r="V69" s="56">
        <v>0</v>
      </c>
      <c r="W69" s="56">
        <v>0</v>
      </c>
      <c r="X69" s="62">
        <f t="shared" si="6"/>
        <v>500</v>
      </c>
      <c r="Y69" s="62">
        <f t="shared" si="6"/>
        <v>500</v>
      </c>
      <c r="Z69" s="62">
        <f t="shared" si="6"/>
        <v>500</v>
      </c>
    </row>
    <row r="70" spans="1:26">
      <c r="A70" s="70"/>
      <c r="B70" s="66"/>
      <c r="C70" s="58"/>
      <c r="D70" s="63"/>
      <c r="E70" s="63"/>
      <c r="F70" s="330" t="s">
        <v>111</v>
      </c>
      <c r="G70" s="330"/>
      <c r="H70" s="330"/>
      <c r="I70" s="330"/>
      <c r="J70" s="48">
        <v>121</v>
      </c>
      <c r="K70" s="49">
        <v>310</v>
      </c>
      <c r="L70" s="59">
        <v>3</v>
      </c>
      <c r="M70" s="59">
        <v>10</v>
      </c>
      <c r="N70" s="65">
        <v>5240195020</v>
      </c>
      <c r="O70" s="61">
        <v>244</v>
      </c>
      <c r="P70" s="53"/>
      <c r="Q70" s="54">
        <v>10000</v>
      </c>
      <c r="R70" s="332"/>
      <c r="S70" s="332"/>
      <c r="T70" s="332"/>
      <c r="U70" s="332"/>
      <c r="V70" s="56">
        <v>0</v>
      </c>
      <c r="W70" s="56">
        <v>0</v>
      </c>
      <c r="X70" s="62">
        <v>500</v>
      </c>
      <c r="Y70" s="62">
        <v>500</v>
      </c>
      <c r="Z70" s="62">
        <v>500</v>
      </c>
    </row>
    <row r="71" spans="1:26">
      <c r="A71" s="70"/>
      <c r="B71" s="66"/>
      <c r="C71" s="342" t="s">
        <v>119</v>
      </c>
      <c r="D71" s="342"/>
      <c r="E71" s="342"/>
      <c r="F71" s="342"/>
      <c r="G71" s="342"/>
      <c r="H71" s="342"/>
      <c r="I71" s="342"/>
      <c r="J71" s="48">
        <v>121</v>
      </c>
      <c r="K71" s="49">
        <v>409</v>
      </c>
      <c r="L71" s="50">
        <v>4</v>
      </c>
      <c r="M71" s="50">
        <v>0</v>
      </c>
      <c r="N71" s="51" t="s">
        <v>102</v>
      </c>
      <c r="O71" s="52">
        <v>0</v>
      </c>
      <c r="P71" s="53"/>
      <c r="Q71" s="54">
        <v>0</v>
      </c>
      <c r="R71" s="338"/>
      <c r="S71" s="338"/>
      <c r="T71" s="338"/>
      <c r="U71" s="338"/>
      <c r="V71" s="56">
        <v>0</v>
      </c>
      <c r="W71" s="56">
        <v>0</v>
      </c>
      <c r="X71" s="57">
        <f>X72</f>
        <v>224000</v>
      </c>
      <c r="Y71" s="57">
        <f>Y72</f>
        <v>228000</v>
      </c>
      <c r="Z71" s="57">
        <f>Z72</f>
        <v>236000</v>
      </c>
    </row>
    <row r="72" spans="1:26">
      <c r="A72" s="70"/>
      <c r="B72" s="66"/>
      <c r="C72" s="342" t="s">
        <v>127</v>
      </c>
      <c r="D72" s="342"/>
      <c r="E72" s="342"/>
      <c r="F72" s="342"/>
      <c r="G72" s="342"/>
      <c r="H72" s="342"/>
      <c r="I72" s="342"/>
      <c r="J72" s="48">
        <v>121</v>
      </c>
      <c r="K72" s="49">
        <v>409</v>
      </c>
      <c r="L72" s="50">
        <v>4</v>
      </c>
      <c r="M72" s="50">
        <v>9</v>
      </c>
      <c r="N72" s="51" t="s">
        <v>102</v>
      </c>
      <c r="O72" s="52">
        <v>0</v>
      </c>
      <c r="P72" s="53"/>
      <c r="Q72" s="54">
        <v>0</v>
      </c>
      <c r="R72" s="338"/>
      <c r="S72" s="338"/>
      <c r="T72" s="338"/>
      <c r="U72" s="338"/>
      <c r="V72" s="56">
        <v>0</v>
      </c>
      <c r="W72" s="56">
        <v>0</v>
      </c>
      <c r="X72" s="57">
        <f t="shared" ref="X72:Z76" si="7">X73</f>
        <v>224000</v>
      </c>
      <c r="Y72" s="57">
        <f t="shared" si="7"/>
        <v>228000</v>
      </c>
      <c r="Z72" s="57">
        <f t="shared" si="7"/>
        <v>236000</v>
      </c>
    </row>
    <row r="73" spans="1:26" ht="50.25" customHeight="1">
      <c r="A73" s="334" t="s">
        <v>177</v>
      </c>
      <c r="B73" s="334"/>
      <c r="C73" s="334"/>
      <c r="D73" s="334"/>
      <c r="E73" s="334"/>
      <c r="F73" s="334"/>
      <c r="G73" s="334"/>
      <c r="H73" s="334"/>
      <c r="I73" s="334"/>
      <c r="J73" s="48">
        <v>121</v>
      </c>
      <c r="K73" s="49">
        <v>0</v>
      </c>
      <c r="L73" s="59">
        <v>4</v>
      </c>
      <c r="M73" s="59">
        <v>9</v>
      </c>
      <c r="N73" s="60" t="s">
        <v>139</v>
      </c>
      <c r="O73" s="61">
        <v>0</v>
      </c>
      <c r="P73" s="53"/>
      <c r="Q73" s="54">
        <v>0</v>
      </c>
      <c r="R73" s="332"/>
      <c r="S73" s="332"/>
      <c r="T73" s="332"/>
      <c r="U73" s="332"/>
      <c r="V73" s="56">
        <v>0</v>
      </c>
      <c r="W73" s="56">
        <v>0</v>
      </c>
      <c r="X73" s="62">
        <f>X75</f>
        <v>224000</v>
      </c>
      <c r="Y73" s="62">
        <f>Y75</f>
        <v>228000</v>
      </c>
      <c r="Z73" s="62">
        <f>Z75</f>
        <v>236000</v>
      </c>
    </row>
    <row r="74" spans="1:26" ht="30.75" customHeight="1">
      <c r="A74" s="89"/>
      <c r="B74" s="89"/>
      <c r="C74" s="89"/>
      <c r="D74" s="346" t="s">
        <v>188</v>
      </c>
      <c r="E74" s="347"/>
      <c r="F74" s="347"/>
      <c r="G74" s="347"/>
      <c r="H74" s="347"/>
      <c r="I74" s="348"/>
      <c r="J74" s="48">
        <v>121</v>
      </c>
      <c r="K74" s="49"/>
      <c r="L74" s="59">
        <v>4</v>
      </c>
      <c r="M74" s="59">
        <v>9</v>
      </c>
      <c r="N74" s="60" t="s">
        <v>185</v>
      </c>
      <c r="O74" s="61">
        <v>0</v>
      </c>
      <c r="P74" s="53"/>
      <c r="Q74" s="54"/>
      <c r="R74" s="56"/>
      <c r="S74" s="56"/>
      <c r="T74" s="56"/>
      <c r="U74" s="56"/>
      <c r="V74" s="56"/>
      <c r="W74" s="56"/>
      <c r="X74" s="62">
        <f>X75</f>
        <v>224000</v>
      </c>
      <c r="Y74" s="62">
        <f>Y75</f>
        <v>228000</v>
      </c>
      <c r="Z74" s="62">
        <f>Z75</f>
        <v>236000</v>
      </c>
    </row>
    <row r="75" spans="1:26" ht="36.75" customHeight="1">
      <c r="A75" s="70"/>
      <c r="B75" s="66"/>
      <c r="C75" s="67"/>
      <c r="D75" s="330" t="s">
        <v>181</v>
      </c>
      <c r="E75" s="330"/>
      <c r="F75" s="330"/>
      <c r="G75" s="330"/>
      <c r="H75" s="330"/>
      <c r="I75" s="330"/>
      <c r="J75" s="48">
        <v>121</v>
      </c>
      <c r="K75" s="49">
        <v>409</v>
      </c>
      <c r="L75" s="59">
        <v>4</v>
      </c>
      <c r="M75" s="59">
        <v>9</v>
      </c>
      <c r="N75" s="65">
        <v>5240200000</v>
      </c>
      <c r="O75" s="61">
        <v>0</v>
      </c>
      <c r="P75" s="53"/>
      <c r="Q75" s="54">
        <v>0</v>
      </c>
      <c r="R75" s="332"/>
      <c r="S75" s="332"/>
      <c r="T75" s="332"/>
      <c r="U75" s="332"/>
      <c r="V75" s="56">
        <v>0</v>
      </c>
      <c r="W75" s="56">
        <v>0</v>
      </c>
      <c r="X75" s="62">
        <f t="shared" si="7"/>
        <v>224000</v>
      </c>
      <c r="Y75" s="62">
        <f t="shared" si="7"/>
        <v>228000</v>
      </c>
      <c r="Z75" s="62">
        <f t="shared" si="7"/>
        <v>236000</v>
      </c>
    </row>
    <row r="76" spans="1:26" ht="34.5" customHeight="1">
      <c r="A76" s="70"/>
      <c r="B76" s="66"/>
      <c r="C76" s="67"/>
      <c r="D76" s="63"/>
      <c r="E76" s="330" t="s">
        <v>120</v>
      </c>
      <c r="F76" s="330"/>
      <c r="G76" s="330"/>
      <c r="H76" s="330"/>
      <c r="I76" s="330"/>
      <c r="J76" s="48">
        <v>121</v>
      </c>
      <c r="K76" s="49">
        <v>409</v>
      </c>
      <c r="L76" s="59">
        <v>4</v>
      </c>
      <c r="M76" s="59">
        <v>9</v>
      </c>
      <c r="N76" s="65">
        <v>5240295280</v>
      </c>
      <c r="O76" s="61">
        <v>0</v>
      </c>
      <c r="P76" s="53"/>
      <c r="Q76" s="54">
        <v>0</v>
      </c>
      <c r="R76" s="332"/>
      <c r="S76" s="332"/>
      <c r="T76" s="332"/>
      <c r="U76" s="332"/>
      <c r="V76" s="56">
        <v>0</v>
      </c>
      <c r="W76" s="56">
        <v>0</v>
      </c>
      <c r="X76" s="62">
        <f t="shared" si="7"/>
        <v>224000</v>
      </c>
      <c r="Y76" s="62">
        <f t="shared" si="7"/>
        <v>228000</v>
      </c>
      <c r="Z76" s="62">
        <f t="shared" si="7"/>
        <v>236000</v>
      </c>
    </row>
    <row r="77" spans="1:26" ht="32.25" customHeight="1">
      <c r="A77" s="70"/>
      <c r="B77" s="66"/>
      <c r="C77" s="67"/>
      <c r="D77" s="63"/>
      <c r="E77" s="63"/>
      <c r="F77" s="330" t="s">
        <v>110</v>
      </c>
      <c r="G77" s="330"/>
      <c r="H77" s="330"/>
      <c r="I77" s="330"/>
      <c r="J77" s="48">
        <v>121</v>
      </c>
      <c r="K77" s="49">
        <v>409</v>
      </c>
      <c r="L77" s="59">
        <v>4</v>
      </c>
      <c r="M77" s="59">
        <v>9</v>
      </c>
      <c r="N77" s="65">
        <v>5240295280</v>
      </c>
      <c r="O77" s="61">
        <v>240</v>
      </c>
      <c r="P77" s="53"/>
      <c r="Q77" s="54">
        <v>10000</v>
      </c>
      <c r="R77" s="332"/>
      <c r="S77" s="332"/>
      <c r="T77" s="332"/>
      <c r="U77" s="332"/>
      <c r="V77" s="56">
        <v>0</v>
      </c>
      <c r="W77" s="56">
        <v>0</v>
      </c>
      <c r="X77" s="62">
        <f>X79+X78</f>
        <v>224000</v>
      </c>
      <c r="Y77" s="62">
        <f>Y79+Y78</f>
        <v>228000</v>
      </c>
      <c r="Z77" s="62">
        <f>Z79+Z78</f>
        <v>236000</v>
      </c>
    </row>
    <row r="78" spans="1:26">
      <c r="A78" s="70"/>
      <c r="B78" s="66"/>
      <c r="C78" s="67"/>
      <c r="D78" s="63"/>
      <c r="E78" s="63"/>
      <c r="F78" s="330" t="s">
        <v>111</v>
      </c>
      <c r="G78" s="330"/>
      <c r="H78" s="330"/>
      <c r="I78" s="330"/>
      <c r="J78" s="48">
        <v>121</v>
      </c>
      <c r="K78" s="49">
        <v>409</v>
      </c>
      <c r="L78" s="59">
        <v>4</v>
      </c>
      <c r="M78" s="59">
        <v>9</v>
      </c>
      <c r="N78" s="65">
        <v>5240295280</v>
      </c>
      <c r="O78" s="61">
        <v>244</v>
      </c>
      <c r="P78" s="53"/>
      <c r="Q78" s="54">
        <v>10000</v>
      </c>
      <c r="R78" s="332"/>
      <c r="S78" s="332"/>
      <c r="T78" s="332"/>
      <c r="U78" s="332"/>
      <c r="V78" s="56">
        <v>0</v>
      </c>
      <c r="W78" s="56">
        <v>0</v>
      </c>
      <c r="X78" s="62">
        <v>100000</v>
      </c>
      <c r="Y78" s="62">
        <v>100000</v>
      </c>
      <c r="Z78" s="62">
        <v>100000</v>
      </c>
    </row>
    <row r="79" spans="1:26">
      <c r="A79" s="70"/>
      <c r="B79" s="66"/>
      <c r="C79" s="67"/>
      <c r="D79" s="63"/>
      <c r="E79" s="63"/>
      <c r="F79" s="330" t="s">
        <v>121</v>
      </c>
      <c r="G79" s="330"/>
      <c r="H79" s="330"/>
      <c r="I79" s="330"/>
      <c r="J79" s="48">
        <v>121</v>
      </c>
      <c r="K79" s="49">
        <v>409</v>
      </c>
      <c r="L79" s="59">
        <v>4</v>
      </c>
      <c r="M79" s="59">
        <v>9</v>
      </c>
      <c r="N79" s="65">
        <v>5240295280</v>
      </c>
      <c r="O79" s="61">
        <v>247</v>
      </c>
      <c r="P79" s="53"/>
      <c r="Q79" s="54">
        <v>10000</v>
      </c>
      <c r="R79" s="332"/>
      <c r="S79" s="332"/>
      <c r="T79" s="332"/>
      <c r="U79" s="332"/>
      <c r="V79" s="56">
        <v>0</v>
      </c>
      <c r="W79" s="56">
        <v>0</v>
      </c>
      <c r="X79" s="62">
        <v>124000</v>
      </c>
      <c r="Y79" s="62">
        <v>128000</v>
      </c>
      <c r="Z79" s="62">
        <v>136000</v>
      </c>
    </row>
    <row r="80" spans="1:26">
      <c r="A80" s="341" t="s">
        <v>122</v>
      </c>
      <c r="B80" s="341"/>
      <c r="C80" s="341"/>
      <c r="D80" s="341"/>
      <c r="E80" s="341"/>
      <c r="F80" s="341"/>
      <c r="G80" s="341"/>
      <c r="H80" s="341"/>
      <c r="I80" s="341"/>
      <c r="J80" s="48">
        <v>121</v>
      </c>
      <c r="K80" s="49">
        <v>500</v>
      </c>
      <c r="L80" s="50">
        <v>5</v>
      </c>
      <c r="M80" s="50">
        <v>0</v>
      </c>
      <c r="N80" s="51" t="s">
        <v>102</v>
      </c>
      <c r="O80" s="52">
        <v>0</v>
      </c>
      <c r="P80" s="53"/>
      <c r="Q80" s="54">
        <v>0</v>
      </c>
      <c r="R80" s="338"/>
      <c r="S80" s="338"/>
      <c r="T80" s="338"/>
      <c r="U80" s="338"/>
      <c r="V80" s="56">
        <v>0</v>
      </c>
      <c r="W80" s="56">
        <v>0</v>
      </c>
      <c r="X80" s="57">
        <f>X81+X87</f>
        <v>47140</v>
      </c>
      <c r="Y80" s="57">
        <f>Y81+Y87</f>
        <v>100</v>
      </c>
      <c r="Z80" s="57">
        <f>Z81+Z87</f>
        <v>100</v>
      </c>
    </row>
    <row r="81" spans="1:26">
      <c r="A81" s="70"/>
      <c r="B81" s="70"/>
      <c r="C81" s="70"/>
      <c r="D81" s="70"/>
      <c r="E81" s="70"/>
      <c r="F81" s="70"/>
      <c r="G81" s="268"/>
      <c r="H81" s="268"/>
      <c r="I81" s="70" t="s">
        <v>249</v>
      </c>
      <c r="J81" s="48">
        <v>121</v>
      </c>
      <c r="K81" s="269"/>
      <c r="L81" s="50">
        <v>5</v>
      </c>
      <c r="M81" s="50">
        <v>2</v>
      </c>
      <c r="N81" s="51" t="s">
        <v>102</v>
      </c>
      <c r="O81" s="52">
        <v>0</v>
      </c>
      <c r="P81" s="48"/>
      <c r="Q81" s="270"/>
      <c r="R81" s="55"/>
      <c r="S81" s="55"/>
      <c r="T81" s="55"/>
      <c r="U81" s="55"/>
      <c r="V81" s="55"/>
      <c r="W81" s="55"/>
      <c r="X81" s="57">
        <f t="shared" ref="X81:Z85" si="8">X82</f>
        <v>47040</v>
      </c>
      <c r="Y81" s="57">
        <f t="shared" si="8"/>
        <v>0</v>
      </c>
      <c r="Z81" s="57">
        <f t="shared" si="8"/>
        <v>0</v>
      </c>
    </row>
    <row r="82" spans="1:26" ht="51.75" customHeight="1">
      <c r="A82" s="70"/>
      <c r="B82" s="70"/>
      <c r="C82" s="70"/>
      <c r="D82" s="70"/>
      <c r="E82" s="70"/>
      <c r="F82" s="70"/>
      <c r="G82" s="268"/>
      <c r="H82" s="268"/>
      <c r="I82" s="268" t="s">
        <v>177</v>
      </c>
      <c r="J82" s="53">
        <v>121</v>
      </c>
      <c r="K82" s="49"/>
      <c r="L82" s="59">
        <v>5</v>
      </c>
      <c r="M82" s="59">
        <v>2</v>
      </c>
      <c r="N82" s="60" t="s">
        <v>139</v>
      </c>
      <c r="O82" s="61">
        <v>0</v>
      </c>
      <c r="P82" s="53"/>
      <c r="Q82" s="54"/>
      <c r="R82" s="56"/>
      <c r="S82" s="56"/>
      <c r="T82" s="56"/>
      <c r="U82" s="56"/>
      <c r="V82" s="56"/>
      <c r="W82" s="56"/>
      <c r="X82" s="62">
        <f t="shared" si="8"/>
        <v>47040</v>
      </c>
      <c r="Y82" s="62">
        <f t="shared" si="8"/>
        <v>0</v>
      </c>
      <c r="Z82" s="62">
        <f t="shared" si="8"/>
        <v>0</v>
      </c>
    </row>
    <row r="83" spans="1:26">
      <c r="A83" s="70"/>
      <c r="B83" s="70"/>
      <c r="C83" s="70"/>
      <c r="D83" s="70"/>
      <c r="E83" s="70"/>
      <c r="F83" s="70"/>
      <c r="G83" s="268"/>
      <c r="H83" s="268"/>
      <c r="I83" s="268" t="s">
        <v>188</v>
      </c>
      <c r="J83" s="53">
        <v>121</v>
      </c>
      <c r="K83" s="49"/>
      <c r="L83" s="59">
        <v>5</v>
      </c>
      <c r="M83" s="59">
        <v>2</v>
      </c>
      <c r="N83" s="60" t="s">
        <v>185</v>
      </c>
      <c r="O83" s="61">
        <v>0</v>
      </c>
      <c r="P83" s="53"/>
      <c r="Q83" s="54"/>
      <c r="R83" s="56"/>
      <c r="S83" s="56"/>
      <c r="T83" s="56"/>
      <c r="U83" s="56"/>
      <c r="V83" s="56"/>
      <c r="W83" s="56"/>
      <c r="X83" s="62">
        <f t="shared" si="8"/>
        <v>47040</v>
      </c>
      <c r="Y83" s="62">
        <f t="shared" si="8"/>
        <v>0</v>
      </c>
      <c r="Z83" s="62">
        <f t="shared" si="8"/>
        <v>0</v>
      </c>
    </row>
    <row r="84" spans="1:26">
      <c r="A84" s="70"/>
      <c r="B84" s="70"/>
      <c r="C84" s="70"/>
      <c r="D84" s="70"/>
      <c r="E84" s="70"/>
      <c r="F84" s="70"/>
      <c r="G84" s="268"/>
      <c r="H84" s="268"/>
      <c r="I84" s="268" t="s">
        <v>248</v>
      </c>
      <c r="J84" s="53">
        <v>121</v>
      </c>
      <c r="K84" s="49"/>
      <c r="L84" s="59">
        <v>5</v>
      </c>
      <c r="M84" s="59">
        <v>2</v>
      </c>
      <c r="N84" s="60" t="s">
        <v>250</v>
      </c>
      <c r="O84" s="61">
        <v>0</v>
      </c>
      <c r="P84" s="53"/>
      <c r="Q84" s="54"/>
      <c r="R84" s="56"/>
      <c r="S84" s="56"/>
      <c r="T84" s="56"/>
      <c r="U84" s="56"/>
      <c r="V84" s="56"/>
      <c r="W84" s="56"/>
      <c r="X84" s="62">
        <f t="shared" si="8"/>
        <v>47040</v>
      </c>
      <c r="Y84" s="62">
        <f t="shared" si="8"/>
        <v>0</v>
      </c>
      <c r="Z84" s="62">
        <f t="shared" si="8"/>
        <v>0</v>
      </c>
    </row>
    <row r="85" spans="1:26" ht="51.75" customHeight="1">
      <c r="A85" s="70"/>
      <c r="B85" s="70"/>
      <c r="C85" s="70"/>
      <c r="D85" s="70"/>
      <c r="E85" s="70"/>
      <c r="F85" s="70"/>
      <c r="G85" s="268"/>
      <c r="H85" s="268"/>
      <c r="I85" s="268" t="s">
        <v>247</v>
      </c>
      <c r="J85" s="53">
        <v>121</v>
      </c>
      <c r="K85" s="49"/>
      <c r="L85" s="59">
        <v>5</v>
      </c>
      <c r="M85" s="59">
        <v>2</v>
      </c>
      <c r="N85" s="60" t="s">
        <v>246</v>
      </c>
      <c r="O85" s="61">
        <v>0</v>
      </c>
      <c r="P85" s="53"/>
      <c r="Q85" s="54"/>
      <c r="R85" s="56"/>
      <c r="S85" s="56"/>
      <c r="T85" s="56"/>
      <c r="U85" s="56"/>
      <c r="V85" s="56"/>
      <c r="W85" s="56"/>
      <c r="X85" s="62">
        <f t="shared" si="8"/>
        <v>47040</v>
      </c>
      <c r="Y85" s="62">
        <f t="shared" si="8"/>
        <v>0</v>
      </c>
      <c r="Z85" s="62">
        <f t="shared" si="8"/>
        <v>0</v>
      </c>
    </row>
    <row r="86" spans="1:26">
      <c r="A86" s="70"/>
      <c r="B86" s="70"/>
      <c r="C86" s="70"/>
      <c r="D86" s="70"/>
      <c r="E86" s="70"/>
      <c r="F86" s="70"/>
      <c r="G86" s="268"/>
      <c r="H86" s="268"/>
      <c r="I86" s="268" t="s">
        <v>112</v>
      </c>
      <c r="J86" s="53">
        <v>121</v>
      </c>
      <c r="K86" s="49"/>
      <c r="L86" s="59">
        <v>5</v>
      </c>
      <c r="M86" s="59">
        <v>2</v>
      </c>
      <c r="N86" s="60" t="s">
        <v>246</v>
      </c>
      <c r="O86" s="61">
        <v>540</v>
      </c>
      <c r="P86" s="53"/>
      <c r="Q86" s="54"/>
      <c r="R86" s="56"/>
      <c r="S86" s="56"/>
      <c r="T86" s="56"/>
      <c r="U86" s="56"/>
      <c r="V86" s="56"/>
      <c r="W86" s="56"/>
      <c r="X86" s="62">
        <v>47040</v>
      </c>
      <c r="Y86" s="62">
        <v>0</v>
      </c>
      <c r="Z86" s="62">
        <v>0</v>
      </c>
    </row>
    <row r="87" spans="1:26" ht="18" customHeight="1">
      <c r="A87" s="70"/>
      <c r="B87" s="66"/>
      <c r="C87" s="342" t="s">
        <v>123</v>
      </c>
      <c r="D87" s="342"/>
      <c r="E87" s="342"/>
      <c r="F87" s="342"/>
      <c r="G87" s="342"/>
      <c r="H87" s="342"/>
      <c r="I87" s="342"/>
      <c r="J87" s="48">
        <v>121</v>
      </c>
      <c r="K87" s="49">
        <v>503</v>
      </c>
      <c r="L87" s="50">
        <v>5</v>
      </c>
      <c r="M87" s="50">
        <v>3</v>
      </c>
      <c r="N87" s="51" t="s">
        <v>102</v>
      </c>
      <c r="O87" s="52">
        <v>0</v>
      </c>
      <c r="P87" s="53"/>
      <c r="Q87" s="54">
        <v>0</v>
      </c>
      <c r="R87" s="338"/>
      <c r="S87" s="338"/>
      <c r="T87" s="338"/>
      <c r="U87" s="338"/>
      <c r="V87" s="56">
        <v>0</v>
      </c>
      <c r="W87" s="56">
        <v>0</v>
      </c>
      <c r="X87" s="57">
        <f t="shared" ref="X87:Z88" si="9">X88</f>
        <v>100</v>
      </c>
      <c r="Y87" s="57">
        <f t="shared" si="9"/>
        <v>100</v>
      </c>
      <c r="Z87" s="57">
        <f t="shared" si="9"/>
        <v>100</v>
      </c>
    </row>
    <row r="88" spans="1:26" ht="48" customHeight="1">
      <c r="A88" s="334" t="s">
        <v>177</v>
      </c>
      <c r="B88" s="334"/>
      <c r="C88" s="334"/>
      <c r="D88" s="334"/>
      <c r="E88" s="334"/>
      <c r="F88" s="334"/>
      <c r="G88" s="334"/>
      <c r="H88" s="334"/>
      <c r="I88" s="334"/>
      <c r="J88" s="48">
        <v>121</v>
      </c>
      <c r="K88" s="49">
        <v>0</v>
      </c>
      <c r="L88" s="59">
        <v>5</v>
      </c>
      <c r="M88" s="59">
        <v>3</v>
      </c>
      <c r="N88" s="60" t="s">
        <v>139</v>
      </c>
      <c r="O88" s="61">
        <v>0</v>
      </c>
      <c r="P88" s="53"/>
      <c r="Q88" s="54">
        <v>0</v>
      </c>
      <c r="R88" s="332"/>
      <c r="S88" s="332"/>
      <c r="T88" s="332"/>
      <c r="U88" s="332"/>
      <c r="V88" s="56">
        <v>0</v>
      </c>
      <c r="W88" s="56">
        <v>0</v>
      </c>
      <c r="X88" s="62">
        <f t="shared" si="9"/>
        <v>100</v>
      </c>
      <c r="Y88" s="62">
        <f t="shared" si="9"/>
        <v>100</v>
      </c>
      <c r="Z88" s="62">
        <f t="shared" si="9"/>
        <v>100</v>
      </c>
    </row>
    <row r="89" spans="1:26" ht="24" customHeight="1">
      <c r="A89" s="89"/>
      <c r="B89" s="89"/>
      <c r="C89" s="89"/>
      <c r="D89" s="346" t="s">
        <v>188</v>
      </c>
      <c r="E89" s="347"/>
      <c r="F89" s="347"/>
      <c r="G89" s="347"/>
      <c r="H89" s="347"/>
      <c r="I89" s="348"/>
      <c r="J89" s="48">
        <v>121</v>
      </c>
      <c r="K89" s="49"/>
      <c r="L89" s="59">
        <v>5</v>
      </c>
      <c r="M89" s="59">
        <v>3</v>
      </c>
      <c r="N89" s="60" t="s">
        <v>185</v>
      </c>
      <c r="O89" s="61">
        <v>0</v>
      </c>
      <c r="P89" s="53"/>
      <c r="Q89" s="54"/>
      <c r="R89" s="56"/>
      <c r="S89" s="56"/>
      <c r="T89" s="56"/>
      <c r="U89" s="56"/>
      <c r="V89" s="56"/>
      <c r="W89" s="56"/>
      <c r="X89" s="62">
        <f>X90</f>
        <v>100</v>
      </c>
      <c r="Y89" s="62">
        <f t="shared" ref="Y89:Z91" si="10">Y90</f>
        <v>100</v>
      </c>
      <c r="Z89" s="62">
        <f t="shared" si="10"/>
        <v>100</v>
      </c>
    </row>
    <row r="90" spans="1:26" ht="32.25" customHeight="1">
      <c r="A90" s="70"/>
      <c r="B90" s="66"/>
      <c r="C90" s="67"/>
      <c r="D90" s="340" t="s">
        <v>182</v>
      </c>
      <c r="E90" s="340"/>
      <c r="F90" s="340"/>
      <c r="G90" s="340"/>
      <c r="H90" s="340"/>
      <c r="I90" s="340"/>
      <c r="J90" s="48">
        <v>121</v>
      </c>
      <c r="K90" s="49">
        <v>503</v>
      </c>
      <c r="L90" s="59">
        <v>5</v>
      </c>
      <c r="M90" s="59">
        <v>3</v>
      </c>
      <c r="N90" s="65">
        <v>5240300000</v>
      </c>
      <c r="O90" s="61">
        <v>0</v>
      </c>
      <c r="P90" s="53"/>
      <c r="Q90" s="54">
        <v>0</v>
      </c>
      <c r="R90" s="332"/>
      <c r="S90" s="332"/>
      <c r="T90" s="332"/>
      <c r="U90" s="332"/>
      <c r="V90" s="56">
        <v>0</v>
      </c>
      <c r="W90" s="56">
        <v>0</v>
      </c>
      <c r="X90" s="62">
        <f>X91</f>
        <v>100</v>
      </c>
      <c r="Y90" s="62">
        <f t="shared" si="10"/>
        <v>100</v>
      </c>
      <c r="Z90" s="62">
        <f t="shared" si="10"/>
        <v>100</v>
      </c>
    </row>
    <row r="91" spans="1:26" ht="32.25" customHeight="1">
      <c r="A91" s="70"/>
      <c r="B91" s="66"/>
      <c r="C91" s="67"/>
      <c r="D91" s="68"/>
      <c r="E91" s="340" t="s">
        <v>187</v>
      </c>
      <c r="F91" s="340"/>
      <c r="G91" s="340"/>
      <c r="H91" s="340"/>
      <c r="I91" s="340"/>
      <c r="J91" s="48">
        <v>121</v>
      </c>
      <c r="K91" s="49">
        <v>503</v>
      </c>
      <c r="L91" s="59">
        <v>5</v>
      </c>
      <c r="M91" s="59">
        <v>3</v>
      </c>
      <c r="N91" s="65">
        <v>5240395310</v>
      </c>
      <c r="O91" s="61">
        <v>0</v>
      </c>
      <c r="P91" s="53"/>
      <c r="Q91" s="54">
        <v>0</v>
      </c>
      <c r="R91" s="332"/>
      <c r="S91" s="332"/>
      <c r="T91" s="332"/>
      <c r="U91" s="332"/>
      <c r="V91" s="56">
        <v>0</v>
      </c>
      <c r="W91" s="56">
        <v>0</v>
      </c>
      <c r="X91" s="62">
        <f>X92</f>
        <v>100</v>
      </c>
      <c r="Y91" s="62">
        <f t="shared" si="10"/>
        <v>100</v>
      </c>
      <c r="Z91" s="62">
        <f t="shared" si="10"/>
        <v>100</v>
      </c>
    </row>
    <row r="92" spans="1:26" ht="33.75" customHeight="1">
      <c r="A92" s="70"/>
      <c r="B92" s="66"/>
      <c r="C92" s="67"/>
      <c r="D92" s="68"/>
      <c r="E92" s="68"/>
      <c r="F92" s="340" t="s">
        <v>110</v>
      </c>
      <c r="G92" s="340"/>
      <c r="H92" s="340"/>
      <c r="I92" s="340"/>
      <c r="J92" s="48">
        <v>121</v>
      </c>
      <c r="K92" s="49">
        <v>503</v>
      </c>
      <c r="L92" s="59">
        <v>5</v>
      </c>
      <c r="M92" s="59">
        <v>3</v>
      </c>
      <c r="N92" s="65">
        <v>5240395310</v>
      </c>
      <c r="O92" s="61">
        <v>240</v>
      </c>
      <c r="P92" s="53"/>
      <c r="Q92" s="54">
        <v>10000</v>
      </c>
      <c r="R92" s="332"/>
      <c r="S92" s="332"/>
      <c r="T92" s="332"/>
      <c r="U92" s="332"/>
      <c r="V92" s="56">
        <v>0</v>
      </c>
      <c r="W92" s="56">
        <v>0</v>
      </c>
      <c r="X92" s="62">
        <f>X93+X94</f>
        <v>100</v>
      </c>
      <c r="Y92" s="62">
        <f>Y93+Y94</f>
        <v>100</v>
      </c>
      <c r="Z92" s="62">
        <f>Z93+Z94</f>
        <v>100</v>
      </c>
    </row>
    <row r="93" spans="1:26" ht="35.25" customHeight="1">
      <c r="A93" s="70"/>
      <c r="B93" s="66"/>
      <c r="C93" s="67"/>
      <c r="D93" s="68"/>
      <c r="E93" s="68"/>
      <c r="F93" s="349" t="s">
        <v>168</v>
      </c>
      <c r="G93" s="350"/>
      <c r="H93" s="350"/>
      <c r="I93" s="351"/>
      <c r="J93" s="48">
        <v>121</v>
      </c>
      <c r="K93" s="49">
        <v>503</v>
      </c>
      <c r="L93" s="59">
        <v>5</v>
      </c>
      <c r="M93" s="59">
        <v>3</v>
      </c>
      <c r="N93" s="65">
        <v>5240395310</v>
      </c>
      <c r="O93" s="61">
        <v>243</v>
      </c>
      <c r="P93" s="53"/>
      <c r="Q93" s="54">
        <v>10000</v>
      </c>
      <c r="R93" s="343"/>
      <c r="S93" s="344"/>
      <c r="T93" s="344"/>
      <c r="U93" s="345"/>
      <c r="V93" s="56">
        <v>0</v>
      </c>
      <c r="W93" s="56">
        <v>0</v>
      </c>
      <c r="X93" s="62">
        <v>0</v>
      </c>
      <c r="Y93" s="62">
        <v>0</v>
      </c>
      <c r="Z93" s="62">
        <v>0</v>
      </c>
    </row>
    <row r="94" spans="1:26" ht="21.75" customHeight="1">
      <c r="A94" s="70"/>
      <c r="B94" s="66"/>
      <c r="C94" s="67"/>
      <c r="D94" s="68"/>
      <c r="E94" s="68"/>
      <c r="F94" s="68"/>
      <c r="G94" s="68"/>
      <c r="H94" s="68"/>
      <c r="I94" s="68" t="s">
        <v>111</v>
      </c>
      <c r="J94" s="48">
        <v>121</v>
      </c>
      <c r="K94" s="49"/>
      <c r="L94" s="59">
        <v>5</v>
      </c>
      <c r="M94" s="59">
        <v>3</v>
      </c>
      <c r="N94" s="65">
        <v>5240395310</v>
      </c>
      <c r="O94" s="61">
        <v>244</v>
      </c>
      <c r="P94" s="53"/>
      <c r="Q94" s="54"/>
      <c r="R94" s="56"/>
      <c r="S94" s="56"/>
      <c r="T94" s="56"/>
      <c r="U94" s="56"/>
      <c r="V94" s="56"/>
      <c r="W94" s="56"/>
      <c r="X94" s="62">
        <v>100</v>
      </c>
      <c r="Y94" s="62">
        <v>100</v>
      </c>
      <c r="Z94" s="62">
        <v>100</v>
      </c>
    </row>
    <row r="95" spans="1:26">
      <c r="A95" s="341" t="s">
        <v>124</v>
      </c>
      <c r="B95" s="341"/>
      <c r="C95" s="341"/>
      <c r="D95" s="341"/>
      <c r="E95" s="341"/>
      <c r="F95" s="341"/>
      <c r="G95" s="341"/>
      <c r="H95" s="341"/>
      <c r="I95" s="341"/>
      <c r="J95" s="48">
        <v>121</v>
      </c>
      <c r="K95" s="49">
        <v>800</v>
      </c>
      <c r="L95" s="50">
        <v>8</v>
      </c>
      <c r="M95" s="50">
        <v>0</v>
      </c>
      <c r="N95" s="51" t="s">
        <v>102</v>
      </c>
      <c r="O95" s="52">
        <v>0</v>
      </c>
      <c r="P95" s="53"/>
      <c r="Q95" s="54">
        <v>0</v>
      </c>
      <c r="R95" s="338"/>
      <c r="S95" s="338"/>
      <c r="T95" s="338"/>
      <c r="U95" s="338"/>
      <c r="V95" s="56">
        <v>0</v>
      </c>
      <c r="W95" s="56">
        <v>0</v>
      </c>
      <c r="X95" s="57">
        <f t="shared" ref="X95:Z96" si="11">X96</f>
        <v>2253600</v>
      </c>
      <c r="Y95" s="57">
        <f t="shared" si="11"/>
        <v>2253600</v>
      </c>
      <c r="Z95" s="57">
        <f>Z96</f>
        <v>2253600</v>
      </c>
    </row>
    <row r="96" spans="1:26">
      <c r="A96" s="70"/>
      <c r="B96" s="66"/>
      <c r="C96" s="342" t="s">
        <v>125</v>
      </c>
      <c r="D96" s="342"/>
      <c r="E96" s="342"/>
      <c r="F96" s="342"/>
      <c r="G96" s="342"/>
      <c r="H96" s="342"/>
      <c r="I96" s="342"/>
      <c r="J96" s="48">
        <v>121</v>
      </c>
      <c r="K96" s="49">
        <v>801</v>
      </c>
      <c r="L96" s="50">
        <v>8</v>
      </c>
      <c r="M96" s="50">
        <v>1</v>
      </c>
      <c r="N96" s="51" t="s">
        <v>102</v>
      </c>
      <c r="O96" s="52">
        <v>0</v>
      </c>
      <c r="P96" s="53"/>
      <c r="Q96" s="54">
        <v>0</v>
      </c>
      <c r="R96" s="338"/>
      <c r="S96" s="338"/>
      <c r="T96" s="338"/>
      <c r="U96" s="338"/>
      <c r="V96" s="56">
        <v>0</v>
      </c>
      <c r="W96" s="56">
        <v>0</v>
      </c>
      <c r="X96" s="57">
        <f>X97</f>
        <v>2253600</v>
      </c>
      <c r="Y96" s="57">
        <f t="shared" si="11"/>
        <v>2253600</v>
      </c>
      <c r="Z96" s="57">
        <f t="shared" si="11"/>
        <v>2253600</v>
      </c>
    </row>
    <row r="97" spans="1:26" ht="48.75" customHeight="1">
      <c r="A97" s="334" t="s">
        <v>177</v>
      </c>
      <c r="B97" s="334"/>
      <c r="C97" s="334"/>
      <c r="D97" s="334"/>
      <c r="E97" s="334"/>
      <c r="F97" s="334"/>
      <c r="G97" s="334"/>
      <c r="H97" s="334"/>
      <c r="I97" s="334"/>
      <c r="J97" s="48">
        <v>121</v>
      </c>
      <c r="K97" s="49">
        <v>0</v>
      </c>
      <c r="L97" s="59">
        <v>8</v>
      </c>
      <c r="M97" s="59">
        <v>1</v>
      </c>
      <c r="N97" s="60" t="s">
        <v>139</v>
      </c>
      <c r="O97" s="61">
        <v>0</v>
      </c>
      <c r="P97" s="53"/>
      <c r="Q97" s="54">
        <v>0</v>
      </c>
      <c r="R97" s="332"/>
      <c r="S97" s="332"/>
      <c r="T97" s="332"/>
      <c r="U97" s="332"/>
      <c r="V97" s="56">
        <v>0</v>
      </c>
      <c r="W97" s="56">
        <v>0</v>
      </c>
      <c r="X97" s="86">
        <f>X99</f>
        <v>2253600</v>
      </c>
      <c r="Y97" s="62">
        <f>Y99</f>
        <v>2253600</v>
      </c>
      <c r="Z97" s="62">
        <f>Z99</f>
        <v>2253600</v>
      </c>
    </row>
    <row r="98" spans="1:26" ht="29.25" customHeight="1">
      <c r="A98" s="89"/>
      <c r="B98" s="89"/>
      <c r="C98" s="89"/>
      <c r="D98" s="346" t="s">
        <v>188</v>
      </c>
      <c r="E98" s="347"/>
      <c r="F98" s="347"/>
      <c r="G98" s="347"/>
      <c r="H98" s="347"/>
      <c r="I98" s="348"/>
      <c r="J98" s="48">
        <v>121</v>
      </c>
      <c r="K98" s="49"/>
      <c r="L98" s="59">
        <v>8</v>
      </c>
      <c r="M98" s="59">
        <v>1</v>
      </c>
      <c r="N98" s="60" t="s">
        <v>185</v>
      </c>
      <c r="O98" s="61">
        <v>0</v>
      </c>
      <c r="P98" s="53"/>
      <c r="Q98" s="54"/>
      <c r="R98" s="56"/>
      <c r="S98" s="56"/>
      <c r="T98" s="56"/>
      <c r="U98" s="56"/>
      <c r="V98" s="56"/>
      <c r="W98" s="56"/>
      <c r="X98" s="86">
        <f>X99</f>
        <v>2253600</v>
      </c>
      <c r="Y98" s="86">
        <f>Y99</f>
        <v>2253600</v>
      </c>
      <c r="Z98" s="86">
        <f>Z99</f>
        <v>2253600</v>
      </c>
    </row>
    <row r="99" spans="1:26" ht="33.75" customHeight="1">
      <c r="A99" s="70"/>
      <c r="B99" s="66"/>
      <c r="C99" s="67"/>
      <c r="D99" s="339" t="s">
        <v>183</v>
      </c>
      <c r="E99" s="339"/>
      <c r="F99" s="339"/>
      <c r="G99" s="339"/>
      <c r="H99" s="339"/>
      <c r="I99" s="339"/>
      <c r="J99" s="48">
        <v>121</v>
      </c>
      <c r="K99" s="49">
        <v>801</v>
      </c>
      <c r="L99" s="59">
        <v>8</v>
      </c>
      <c r="M99" s="59">
        <v>1</v>
      </c>
      <c r="N99" s="65">
        <v>5240400000</v>
      </c>
      <c r="O99" s="61">
        <v>0</v>
      </c>
      <c r="P99" s="53"/>
      <c r="Q99" s="54">
        <v>0</v>
      </c>
      <c r="R99" s="332"/>
      <c r="S99" s="332"/>
      <c r="T99" s="332"/>
      <c r="U99" s="332"/>
      <c r="V99" s="56">
        <v>0</v>
      </c>
      <c r="W99" s="56">
        <v>0</v>
      </c>
      <c r="X99" s="86">
        <f>X100+X102+X106</f>
        <v>2253600</v>
      </c>
      <c r="Y99" s="62">
        <f>Y102+Y100</f>
        <v>2253600</v>
      </c>
      <c r="Z99" s="62">
        <f>Z102+Z100</f>
        <v>2253600</v>
      </c>
    </row>
    <row r="100" spans="1:26" ht="71.25" customHeight="1">
      <c r="A100" s="70"/>
      <c r="B100" s="66"/>
      <c r="C100" s="67"/>
      <c r="D100" s="68"/>
      <c r="E100" s="68"/>
      <c r="F100" s="340" t="s">
        <v>244</v>
      </c>
      <c r="G100" s="340"/>
      <c r="H100" s="340"/>
      <c r="I100" s="340"/>
      <c r="J100" s="48">
        <v>121</v>
      </c>
      <c r="K100" s="49">
        <v>502</v>
      </c>
      <c r="L100" s="59">
        <v>8</v>
      </c>
      <c r="M100" s="59">
        <v>1</v>
      </c>
      <c r="N100" s="65">
        <v>5240475080</v>
      </c>
      <c r="O100" s="61">
        <v>0</v>
      </c>
      <c r="P100" s="53"/>
      <c r="Q100" s="54">
        <v>10000</v>
      </c>
      <c r="R100" s="332"/>
      <c r="S100" s="332"/>
      <c r="T100" s="332"/>
      <c r="U100" s="332"/>
      <c r="V100" s="56">
        <v>0</v>
      </c>
      <c r="W100" s="56">
        <v>0</v>
      </c>
      <c r="X100" s="194">
        <f>X101</f>
        <v>1837000</v>
      </c>
      <c r="Y100" s="194">
        <f>Y101+Y106</f>
        <v>2253400</v>
      </c>
      <c r="Z100" s="194">
        <f>Z101+Z106</f>
        <v>2253400</v>
      </c>
    </row>
    <row r="101" spans="1:26" ht="18" customHeight="1">
      <c r="A101" s="70"/>
      <c r="B101" s="66"/>
      <c r="C101" s="67"/>
      <c r="D101" s="68"/>
      <c r="E101" s="68"/>
      <c r="F101" s="340" t="s">
        <v>112</v>
      </c>
      <c r="G101" s="340"/>
      <c r="H101" s="340"/>
      <c r="I101" s="340"/>
      <c r="J101" s="48">
        <v>121</v>
      </c>
      <c r="K101" s="49">
        <v>502</v>
      </c>
      <c r="L101" s="59">
        <v>8</v>
      </c>
      <c r="M101" s="59">
        <v>1</v>
      </c>
      <c r="N101" s="65" t="s">
        <v>235</v>
      </c>
      <c r="O101" s="61">
        <v>540</v>
      </c>
      <c r="P101" s="53"/>
      <c r="Q101" s="54">
        <v>10000</v>
      </c>
      <c r="R101" s="332"/>
      <c r="S101" s="332"/>
      <c r="T101" s="332"/>
      <c r="U101" s="332"/>
      <c r="V101" s="56">
        <v>0</v>
      </c>
      <c r="W101" s="56">
        <v>0</v>
      </c>
      <c r="X101" s="195">
        <v>1837000</v>
      </c>
      <c r="Y101" s="195">
        <v>2253400</v>
      </c>
      <c r="Z101" s="195">
        <v>2253400</v>
      </c>
    </row>
    <row r="102" spans="1:26" ht="36.75" customHeight="1">
      <c r="A102" s="70"/>
      <c r="B102" s="66"/>
      <c r="C102" s="67"/>
      <c r="D102" s="69"/>
      <c r="E102" s="69"/>
      <c r="F102" s="69"/>
      <c r="G102" s="69"/>
      <c r="H102" s="69"/>
      <c r="I102" s="69" t="s">
        <v>189</v>
      </c>
      <c r="J102" s="48">
        <v>121</v>
      </c>
      <c r="K102" s="49"/>
      <c r="L102" s="59">
        <v>8</v>
      </c>
      <c r="M102" s="59">
        <v>1</v>
      </c>
      <c r="N102" s="65">
        <v>5240495220</v>
      </c>
      <c r="O102" s="61">
        <v>0</v>
      </c>
      <c r="P102" s="53"/>
      <c r="Q102" s="54"/>
      <c r="R102" s="56"/>
      <c r="S102" s="56"/>
      <c r="T102" s="56"/>
      <c r="U102" s="56"/>
      <c r="V102" s="56"/>
      <c r="W102" s="56"/>
      <c r="X102" s="195">
        <f>X103</f>
        <v>200</v>
      </c>
      <c r="Y102" s="195">
        <f>Y103</f>
        <v>200</v>
      </c>
      <c r="Z102" s="195">
        <f>Z103</f>
        <v>200</v>
      </c>
    </row>
    <row r="103" spans="1:26" ht="35.25" customHeight="1">
      <c r="A103" s="70"/>
      <c r="B103" s="66"/>
      <c r="C103" s="67"/>
      <c r="D103" s="69"/>
      <c r="E103" s="69"/>
      <c r="F103" s="198" t="s">
        <v>110</v>
      </c>
      <c r="G103" s="209"/>
      <c r="H103" s="209"/>
      <c r="I103" s="210" t="s">
        <v>110</v>
      </c>
      <c r="J103" s="48">
        <v>121</v>
      </c>
      <c r="K103" s="49">
        <v>801</v>
      </c>
      <c r="L103" s="59">
        <v>8</v>
      </c>
      <c r="M103" s="59">
        <v>1</v>
      </c>
      <c r="N103" s="65">
        <v>5240495220</v>
      </c>
      <c r="O103" s="61">
        <v>240</v>
      </c>
      <c r="P103" s="53"/>
      <c r="Q103" s="54">
        <v>10000</v>
      </c>
      <c r="R103" s="211"/>
      <c r="S103" s="212"/>
      <c r="T103" s="212"/>
      <c r="U103" s="213"/>
      <c r="V103" s="56">
        <v>0</v>
      </c>
      <c r="W103" s="56">
        <v>0</v>
      </c>
      <c r="X103" s="195">
        <f>X105+X104</f>
        <v>200</v>
      </c>
      <c r="Y103" s="195">
        <f>Y105+Y104</f>
        <v>200</v>
      </c>
      <c r="Z103" s="195">
        <f>Z105+Z104</f>
        <v>200</v>
      </c>
    </row>
    <row r="104" spans="1:26" ht="17.25" customHeight="1">
      <c r="A104" s="70"/>
      <c r="B104" s="66"/>
      <c r="C104" s="67"/>
      <c r="D104" s="69"/>
      <c r="E104" s="69"/>
      <c r="F104" s="349" t="s">
        <v>111</v>
      </c>
      <c r="G104" s="350"/>
      <c r="H104" s="350"/>
      <c r="I104" s="351"/>
      <c r="J104" s="48">
        <v>121</v>
      </c>
      <c r="K104" s="49">
        <v>801</v>
      </c>
      <c r="L104" s="59">
        <v>8</v>
      </c>
      <c r="M104" s="59">
        <v>1</v>
      </c>
      <c r="N104" s="65">
        <v>5240495220</v>
      </c>
      <c r="O104" s="61">
        <v>244</v>
      </c>
      <c r="P104" s="53"/>
      <c r="Q104" s="54">
        <v>10000</v>
      </c>
      <c r="R104" s="343"/>
      <c r="S104" s="344"/>
      <c r="T104" s="344"/>
      <c r="U104" s="345"/>
      <c r="V104" s="56">
        <v>0</v>
      </c>
      <c r="W104" s="56">
        <v>0</v>
      </c>
      <c r="X104" s="195">
        <v>100</v>
      </c>
      <c r="Y104" s="194">
        <v>100</v>
      </c>
      <c r="Z104" s="194">
        <v>100</v>
      </c>
    </row>
    <row r="105" spans="1:26" ht="16.5" customHeight="1">
      <c r="A105" s="70"/>
      <c r="B105" s="66"/>
      <c r="C105" s="67"/>
      <c r="D105" s="69"/>
      <c r="E105" s="69"/>
      <c r="F105" s="349" t="s">
        <v>121</v>
      </c>
      <c r="G105" s="350"/>
      <c r="H105" s="350"/>
      <c r="I105" s="351"/>
      <c r="J105" s="48">
        <v>121</v>
      </c>
      <c r="K105" s="49">
        <v>801</v>
      </c>
      <c r="L105" s="59">
        <v>8</v>
      </c>
      <c r="M105" s="59">
        <v>1</v>
      </c>
      <c r="N105" s="65">
        <v>5240495220</v>
      </c>
      <c r="O105" s="61">
        <v>247</v>
      </c>
      <c r="P105" s="53"/>
      <c r="Q105" s="54">
        <v>10000</v>
      </c>
      <c r="R105" s="343"/>
      <c r="S105" s="344"/>
      <c r="T105" s="344"/>
      <c r="U105" s="345"/>
      <c r="V105" s="56">
        <v>0</v>
      </c>
      <c r="W105" s="56">
        <v>0</v>
      </c>
      <c r="X105" s="86">
        <v>100</v>
      </c>
      <c r="Y105" s="62">
        <v>100</v>
      </c>
      <c r="Z105" s="62">
        <v>100</v>
      </c>
    </row>
    <row r="106" spans="1:26" ht="48.75" customHeight="1">
      <c r="A106" s="70"/>
      <c r="B106" s="66"/>
      <c r="C106" s="67"/>
      <c r="D106" s="69"/>
      <c r="E106" s="69"/>
      <c r="F106" s="198"/>
      <c r="G106" s="209"/>
      <c r="H106" s="209"/>
      <c r="I106" s="210" t="s">
        <v>245</v>
      </c>
      <c r="J106" s="48">
        <v>121</v>
      </c>
      <c r="K106" s="49"/>
      <c r="L106" s="59">
        <v>8</v>
      </c>
      <c r="M106" s="59">
        <v>1</v>
      </c>
      <c r="N106" s="65">
        <v>5240497030</v>
      </c>
      <c r="O106" s="61">
        <v>0</v>
      </c>
      <c r="P106" s="53"/>
      <c r="Q106" s="54"/>
      <c r="R106" s="211"/>
      <c r="S106" s="212"/>
      <c r="T106" s="212"/>
      <c r="U106" s="213"/>
      <c r="V106" s="56"/>
      <c r="W106" s="56"/>
      <c r="X106" s="86">
        <f>X107</f>
        <v>416400</v>
      </c>
      <c r="Y106" s="86">
        <f>Y107</f>
        <v>0</v>
      </c>
      <c r="Z106" s="86">
        <f>Z107</f>
        <v>0</v>
      </c>
    </row>
    <row r="107" spans="1:26" ht="16.5" customHeight="1">
      <c r="A107" s="70"/>
      <c r="B107" s="66"/>
      <c r="C107" s="67"/>
      <c r="D107" s="69"/>
      <c r="E107" s="69"/>
      <c r="F107" s="198"/>
      <c r="G107" s="209"/>
      <c r="H107" s="209"/>
      <c r="I107" s="210" t="s">
        <v>112</v>
      </c>
      <c r="J107" s="48">
        <v>121</v>
      </c>
      <c r="K107" s="49"/>
      <c r="L107" s="59">
        <v>8</v>
      </c>
      <c r="M107" s="59">
        <v>1</v>
      </c>
      <c r="N107" s="65" t="s">
        <v>234</v>
      </c>
      <c r="O107" s="61">
        <v>540</v>
      </c>
      <c r="P107" s="53"/>
      <c r="Q107" s="54"/>
      <c r="R107" s="211"/>
      <c r="S107" s="212"/>
      <c r="T107" s="212"/>
      <c r="U107" s="213"/>
      <c r="V107" s="56"/>
      <c r="W107" s="56"/>
      <c r="X107" s="86">
        <v>416400</v>
      </c>
      <c r="Y107" s="62">
        <v>0</v>
      </c>
      <c r="Z107" s="62">
        <v>0</v>
      </c>
    </row>
    <row r="108" spans="1:26" ht="16.5" customHeight="1">
      <c r="A108" s="70"/>
      <c r="B108" s="66"/>
      <c r="C108" s="67"/>
      <c r="D108" s="69"/>
      <c r="E108" s="69"/>
      <c r="F108" s="198"/>
      <c r="G108" s="294" t="s">
        <v>142</v>
      </c>
      <c r="H108" s="294"/>
      <c r="I108" s="295"/>
      <c r="J108" s="48">
        <v>121</v>
      </c>
      <c r="K108" s="49">
        <v>500</v>
      </c>
      <c r="L108" s="50">
        <v>10</v>
      </c>
      <c r="M108" s="50">
        <v>0</v>
      </c>
      <c r="N108" s="51" t="s">
        <v>102</v>
      </c>
      <c r="O108" s="52">
        <v>0</v>
      </c>
      <c r="P108" s="53"/>
      <c r="Q108" s="54">
        <v>0</v>
      </c>
      <c r="R108" s="338"/>
      <c r="S108" s="338"/>
      <c r="T108" s="338"/>
      <c r="U108" s="338"/>
      <c r="V108" s="56">
        <v>0</v>
      </c>
      <c r="W108" s="56">
        <v>0</v>
      </c>
      <c r="X108" s="57">
        <f t="shared" ref="X108:Z109" si="12">X109</f>
        <v>100</v>
      </c>
      <c r="Y108" s="57">
        <f t="shared" si="12"/>
        <v>100</v>
      </c>
      <c r="Z108" s="57">
        <f t="shared" si="12"/>
        <v>100</v>
      </c>
    </row>
    <row r="109" spans="1:26" ht="16.5" customHeight="1">
      <c r="A109" s="70"/>
      <c r="B109" s="66"/>
      <c r="C109" s="67"/>
      <c r="D109" s="69"/>
      <c r="E109" s="69"/>
      <c r="F109" s="198"/>
      <c r="G109" s="294" t="s">
        <v>144</v>
      </c>
      <c r="H109" s="294"/>
      <c r="I109" s="295"/>
      <c r="J109" s="48">
        <v>121</v>
      </c>
      <c r="K109" s="49">
        <v>503</v>
      </c>
      <c r="L109" s="50">
        <v>10</v>
      </c>
      <c r="M109" s="50">
        <v>1</v>
      </c>
      <c r="N109" s="51" t="s">
        <v>102</v>
      </c>
      <c r="O109" s="52">
        <v>0</v>
      </c>
      <c r="P109" s="53"/>
      <c r="Q109" s="54">
        <v>0</v>
      </c>
      <c r="R109" s="338"/>
      <c r="S109" s="338"/>
      <c r="T109" s="338"/>
      <c r="U109" s="338"/>
      <c r="V109" s="56">
        <v>0</v>
      </c>
      <c r="W109" s="56">
        <v>0</v>
      </c>
      <c r="X109" s="57">
        <f t="shared" si="12"/>
        <v>100</v>
      </c>
      <c r="Y109" s="57">
        <f t="shared" si="12"/>
        <v>100</v>
      </c>
      <c r="Z109" s="57">
        <f t="shared" si="12"/>
        <v>100</v>
      </c>
    </row>
    <row r="110" spans="1:26" ht="50.25" customHeight="1">
      <c r="A110" s="70"/>
      <c r="B110" s="66"/>
      <c r="C110" s="67"/>
      <c r="D110" s="69"/>
      <c r="E110" s="69"/>
      <c r="F110" s="198"/>
      <c r="G110" s="294" t="s">
        <v>177</v>
      </c>
      <c r="H110" s="294"/>
      <c r="I110" s="295"/>
      <c r="J110" s="48">
        <v>121</v>
      </c>
      <c r="K110" s="49">
        <v>0</v>
      </c>
      <c r="L110" s="59">
        <v>10</v>
      </c>
      <c r="M110" s="59">
        <v>1</v>
      </c>
      <c r="N110" s="60" t="s">
        <v>139</v>
      </c>
      <c r="O110" s="61">
        <v>0</v>
      </c>
      <c r="P110" s="53"/>
      <c r="Q110" s="54">
        <v>0</v>
      </c>
      <c r="R110" s="332"/>
      <c r="S110" s="332"/>
      <c r="T110" s="332"/>
      <c r="U110" s="332"/>
      <c r="V110" s="56">
        <v>0</v>
      </c>
      <c r="W110" s="56">
        <v>0</v>
      </c>
      <c r="X110" s="62">
        <f>X112</f>
        <v>100</v>
      </c>
      <c r="Y110" s="62">
        <f>Y112</f>
        <v>100</v>
      </c>
      <c r="Z110" s="62">
        <f>Z112</f>
        <v>100</v>
      </c>
    </row>
    <row r="111" spans="1:26" ht="21" customHeight="1">
      <c r="A111" s="70"/>
      <c r="B111" s="66"/>
      <c r="C111" s="67"/>
      <c r="D111" s="69"/>
      <c r="E111" s="69"/>
      <c r="F111" s="198"/>
      <c r="G111" s="326" t="s">
        <v>188</v>
      </c>
      <c r="H111" s="326"/>
      <c r="I111" s="327"/>
      <c r="J111" s="48">
        <v>121</v>
      </c>
      <c r="K111" s="49"/>
      <c r="L111" s="59">
        <v>10</v>
      </c>
      <c r="M111" s="59">
        <v>1</v>
      </c>
      <c r="N111" s="60" t="s">
        <v>185</v>
      </c>
      <c r="O111" s="61">
        <v>0</v>
      </c>
      <c r="P111" s="53"/>
      <c r="Q111" s="54"/>
      <c r="R111" s="56"/>
      <c r="S111" s="56"/>
      <c r="T111" s="56"/>
      <c r="U111" s="56"/>
      <c r="V111" s="56"/>
      <c r="W111" s="56"/>
      <c r="X111" s="62">
        <f>X112</f>
        <v>100</v>
      </c>
      <c r="Y111" s="62">
        <f>Y112</f>
        <v>100</v>
      </c>
      <c r="Z111" s="62">
        <f>Z112</f>
        <v>100</v>
      </c>
    </row>
    <row r="112" spans="1:26" ht="16.5" customHeight="1">
      <c r="A112" s="70"/>
      <c r="B112" s="66"/>
      <c r="C112" s="67"/>
      <c r="D112" s="69"/>
      <c r="E112" s="69"/>
      <c r="F112" s="198"/>
      <c r="G112" s="294" t="s">
        <v>179</v>
      </c>
      <c r="H112" s="294"/>
      <c r="I112" s="295"/>
      <c r="J112" s="48">
        <v>121</v>
      </c>
      <c r="K112" s="49">
        <v>503</v>
      </c>
      <c r="L112" s="59">
        <v>10</v>
      </c>
      <c r="M112" s="59">
        <v>1</v>
      </c>
      <c r="N112" s="65">
        <v>5240500000</v>
      </c>
      <c r="O112" s="61">
        <v>0</v>
      </c>
      <c r="P112" s="53"/>
      <c r="Q112" s="54">
        <v>0</v>
      </c>
      <c r="R112" s="332"/>
      <c r="S112" s="332"/>
      <c r="T112" s="332"/>
      <c r="U112" s="332"/>
      <c r="V112" s="56">
        <v>0</v>
      </c>
      <c r="W112" s="56">
        <v>0</v>
      </c>
      <c r="X112" s="62">
        <f t="shared" ref="X112:Z114" si="13">X113</f>
        <v>100</v>
      </c>
      <c r="Y112" s="62">
        <f t="shared" si="13"/>
        <v>100</v>
      </c>
      <c r="Z112" s="62">
        <f t="shared" si="13"/>
        <v>100</v>
      </c>
    </row>
    <row r="113" spans="1:26" ht="16.5" customHeight="1">
      <c r="A113" s="70"/>
      <c r="B113" s="66"/>
      <c r="C113" s="67"/>
      <c r="D113" s="69"/>
      <c r="E113" s="69"/>
      <c r="F113" s="198"/>
      <c r="G113" s="294" t="s">
        <v>141</v>
      </c>
      <c r="H113" s="294"/>
      <c r="I113" s="295"/>
      <c r="J113" s="48">
        <v>121</v>
      </c>
      <c r="K113" s="49">
        <v>503</v>
      </c>
      <c r="L113" s="59">
        <v>10</v>
      </c>
      <c r="M113" s="59">
        <v>1</v>
      </c>
      <c r="N113" s="65">
        <v>5240525050</v>
      </c>
      <c r="O113" s="61">
        <v>0</v>
      </c>
      <c r="P113" s="53"/>
      <c r="Q113" s="54">
        <v>0</v>
      </c>
      <c r="R113" s="332"/>
      <c r="S113" s="332"/>
      <c r="T113" s="332"/>
      <c r="U113" s="332"/>
      <c r="V113" s="56">
        <v>0</v>
      </c>
      <c r="W113" s="56">
        <v>0</v>
      </c>
      <c r="X113" s="62">
        <f>X114</f>
        <v>100</v>
      </c>
      <c r="Y113" s="62">
        <f t="shared" si="13"/>
        <v>100</v>
      </c>
      <c r="Z113" s="62">
        <f t="shared" si="13"/>
        <v>100</v>
      </c>
    </row>
    <row r="114" spans="1:26" ht="16.5" customHeight="1">
      <c r="A114" s="70"/>
      <c r="B114" s="66"/>
      <c r="C114" s="67"/>
      <c r="D114" s="69"/>
      <c r="E114" s="69"/>
      <c r="F114" s="198"/>
      <c r="G114" s="294" t="s">
        <v>140</v>
      </c>
      <c r="H114" s="294"/>
      <c r="I114" s="295"/>
      <c r="J114" s="48">
        <v>121</v>
      </c>
      <c r="K114" s="49">
        <v>503</v>
      </c>
      <c r="L114" s="59">
        <v>10</v>
      </c>
      <c r="M114" s="59">
        <v>1</v>
      </c>
      <c r="N114" s="65">
        <v>5240525050</v>
      </c>
      <c r="O114" s="61">
        <v>310</v>
      </c>
      <c r="P114" s="53"/>
      <c r="Q114" s="54">
        <v>10000</v>
      </c>
      <c r="R114" s="332"/>
      <c r="S114" s="332"/>
      <c r="T114" s="332"/>
      <c r="U114" s="332"/>
      <c r="V114" s="56">
        <v>0</v>
      </c>
      <c r="W114" s="56">
        <v>0</v>
      </c>
      <c r="X114" s="62">
        <f>X115</f>
        <v>100</v>
      </c>
      <c r="Y114" s="62">
        <f t="shared" si="13"/>
        <v>100</v>
      </c>
      <c r="Z114" s="62">
        <f t="shared" si="13"/>
        <v>100</v>
      </c>
    </row>
    <row r="115" spans="1:26" ht="16.5" customHeight="1">
      <c r="A115" s="70"/>
      <c r="B115" s="66"/>
      <c r="C115" s="67"/>
      <c r="D115" s="69"/>
      <c r="E115" s="69"/>
      <c r="F115" s="198"/>
      <c r="G115" s="294" t="s">
        <v>191</v>
      </c>
      <c r="H115" s="294"/>
      <c r="I115" s="295"/>
      <c r="J115" s="48">
        <v>121</v>
      </c>
      <c r="K115" s="49">
        <v>503</v>
      </c>
      <c r="L115" s="59">
        <v>10</v>
      </c>
      <c r="M115" s="59">
        <v>1</v>
      </c>
      <c r="N115" s="65">
        <v>5240525050</v>
      </c>
      <c r="O115" s="61">
        <v>312</v>
      </c>
      <c r="P115" s="53"/>
      <c r="Q115" s="54">
        <v>10000</v>
      </c>
      <c r="R115" s="332"/>
      <c r="S115" s="332"/>
      <c r="T115" s="332"/>
      <c r="U115" s="332"/>
      <c r="V115" s="56">
        <v>0</v>
      </c>
      <c r="W115" s="56">
        <v>0</v>
      </c>
      <c r="X115" s="62">
        <v>100</v>
      </c>
      <c r="Y115" s="62">
        <v>100</v>
      </c>
      <c r="Z115" s="62">
        <v>100</v>
      </c>
    </row>
    <row r="116" spans="1:26" ht="19.5" customHeight="1">
      <c r="A116" s="71"/>
      <c r="B116" s="71"/>
      <c r="C116" s="71"/>
      <c r="D116" s="71"/>
      <c r="E116" s="71"/>
      <c r="F116" s="329" t="s">
        <v>126</v>
      </c>
      <c r="G116" s="329"/>
      <c r="H116" s="329"/>
      <c r="I116" s="329"/>
      <c r="J116" s="239" t="s">
        <v>136</v>
      </c>
      <c r="K116" s="240"/>
      <c r="L116" s="239" t="s">
        <v>136</v>
      </c>
      <c r="M116" s="239" t="s">
        <v>136</v>
      </c>
      <c r="N116" s="239" t="s">
        <v>136</v>
      </c>
      <c r="O116" s="239" t="s">
        <v>136</v>
      </c>
      <c r="P116" s="72"/>
      <c r="Q116" s="73">
        <v>10000</v>
      </c>
      <c r="R116" s="55"/>
      <c r="S116" s="55"/>
      <c r="T116" s="55"/>
      <c r="U116" s="55"/>
      <c r="V116" s="55">
        <v>0</v>
      </c>
      <c r="W116" s="55">
        <v>0</v>
      </c>
      <c r="X116" s="91">
        <f>X11</f>
        <v>4046800</v>
      </c>
      <c r="Y116" s="74">
        <f>Y10+Y11</f>
        <v>3730600</v>
      </c>
      <c r="Z116" s="74">
        <f>Z10+Z11</f>
        <v>3819700</v>
      </c>
    </row>
    <row r="119" spans="1:26">
      <c r="M119" s="75" t="s">
        <v>128</v>
      </c>
    </row>
  </sheetData>
  <mergeCells count="143">
    <mergeCell ref="A52:I52"/>
    <mergeCell ref="R44:U44"/>
    <mergeCell ref="R57:U57"/>
    <mergeCell ref="E58:I58"/>
    <mergeCell ref="C23:I23"/>
    <mergeCell ref="G41:I41"/>
    <mergeCell ref="G46:I46"/>
    <mergeCell ref="G47:I47"/>
    <mergeCell ref="R32:U32"/>
    <mergeCell ref="R38:U38"/>
    <mergeCell ref="A10:I10"/>
    <mergeCell ref="D74:I74"/>
    <mergeCell ref="F18:I18"/>
    <mergeCell ref="C21:I21"/>
    <mergeCell ref="F26:I26"/>
    <mergeCell ref="F31:I31"/>
    <mergeCell ref="F38:I38"/>
    <mergeCell ref="F60:I60"/>
    <mergeCell ref="A73:I73"/>
    <mergeCell ref="F32:I32"/>
    <mergeCell ref="R18:U18"/>
    <mergeCell ref="C16:I16"/>
    <mergeCell ref="C13:I13"/>
    <mergeCell ref="A14:I14"/>
    <mergeCell ref="E17:I17"/>
    <mergeCell ref="R78:U78"/>
    <mergeCell ref="D75:I75"/>
    <mergeCell ref="E76:I76"/>
    <mergeCell ref="F78:I78"/>
    <mergeCell ref="F44:I44"/>
    <mergeCell ref="R17:U17"/>
    <mergeCell ref="A12:I12"/>
    <mergeCell ref="R12:U12"/>
    <mergeCell ref="R13:U13"/>
    <mergeCell ref="R14:U14"/>
    <mergeCell ref="R16:U16"/>
    <mergeCell ref="G15:I15"/>
    <mergeCell ref="R21:U21"/>
    <mergeCell ref="A22:I22"/>
    <mergeCell ref="C53:I53"/>
    <mergeCell ref="R22:U22"/>
    <mergeCell ref="R24:U24"/>
    <mergeCell ref="R25:U25"/>
    <mergeCell ref="R26:U26"/>
    <mergeCell ref="R31:U31"/>
    <mergeCell ref="R52:U52"/>
    <mergeCell ref="C24:I24"/>
    <mergeCell ref="E25:I25"/>
    <mergeCell ref="R63:U63"/>
    <mergeCell ref="D66:I66"/>
    <mergeCell ref="R64:U64"/>
    <mergeCell ref="R65:U65"/>
    <mergeCell ref="A63:I63"/>
    <mergeCell ref="R56:U56"/>
    <mergeCell ref="R58:U58"/>
    <mergeCell ref="D56:I56"/>
    <mergeCell ref="R53:U53"/>
    <mergeCell ref="F61:I61"/>
    <mergeCell ref="R61:U61"/>
    <mergeCell ref="D55:I55"/>
    <mergeCell ref="F62:I62"/>
    <mergeCell ref="R62:U62"/>
    <mergeCell ref="A54:I54"/>
    <mergeCell ref="E57:I57"/>
    <mergeCell ref="R54:U54"/>
    <mergeCell ref="R67:U67"/>
    <mergeCell ref="R68:U68"/>
    <mergeCell ref="R69:U69"/>
    <mergeCell ref="D67:I67"/>
    <mergeCell ref="E68:I68"/>
    <mergeCell ref="F69:I69"/>
    <mergeCell ref="D89:I89"/>
    <mergeCell ref="R70:U70"/>
    <mergeCell ref="R71:U71"/>
    <mergeCell ref="R90:U90"/>
    <mergeCell ref="F70:I70"/>
    <mergeCell ref="A88:I88"/>
    <mergeCell ref="R77:U77"/>
    <mergeCell ref="C72:I72"/>
    <mergeCell ref="R72:U72"/>
    <mergeCell ref="C71:I71"/>
    <mergeCell ref="R73:U73"/>
    <mergeCell ref="R75:U75"/>
    <mergeCell ref="R76:U76"/>
    <mergeCell ref="F79:I79"/>
    <mergeCell ref="R79:U79"/>
    <mergeCell ref="F77:I77"/>
    <mergeCell ref="R80:U80"/>
    <mergeCell ref="R87:U87"/>
    <mergeCell ref="R88:U88"/>
    <mergeCell ref="A80:I80"/>
    <mergeCell ref="C87:I87"/>
    <mergeCell ref="F104:I104"/>
    <mergeCell ref="R91:U91"/>
    <mergeCell ref="R92:U92"/>
    <mergeCell ref="D90:I90"/>
    <mergeCell ref="E91:I91"/>
    <mergeCell ref="R93:U93"/>
    <mergeCell ref="F93:I93"/>
    <mergeCell ref="R104:U104"/>
    <mergeCell ref="G110:I110"/>
    <mergeCell ref="R108:U108"/>
    <mergeCell ref="R109:U109"/>
    <mergeCell ref="G111:I111"/>
    <mergeCell ref="R95:U95"/>
    <mergeCell ref="F101:I101"/>
    <mergeCell ref="R95:U95"/>
    <mergeCell ref="F101:I101"/>
    <mergeCell ref="D98:I98"/>
    <mergeCell ref="R99:U99"/>
    <mergeCell ref="R97:U97"/>
    <mergeCell ref="F105:I105"/>
    <mergeCell ref="R96:U96"/>
    <mergeCell ref="R114:U114"/>
    <mergeCell ref="R113:U113"/>
    <mergeCell ref="G113:I113"/>
    <mergeCell ref="R105:U105"/>
    <mergeCell ref="F100:I100"/>
    <mergeCell ref="R100:U100"/>
    <mergeCell ref="R110:U110"/>
    <mergeCell ref="R112:U112"/>
    <mergeCell ref="G109:I109"/>
    <mergeCell ref="G112:I112"/>
    <mergeCell ref="A6:Z6"/>
    <mergeCell ref="A7:X7"/>
    <mergeCell ref="A9:I9"/>
    <mergeCell ref="A11:I11"/>
    <mergeCell ref="R11:U11"/>
    <mergeCell ref="D99:I99"/>
    <mergeCell ref="F92:I92"/>
    <mergeCell ref="A95:I95"/>
    <mergeCell ref="C96:I96"/>
    <mergeCell ref="A97:I97"/>
    <mergeCell ref="F116:I116"/>
    <mergeCell ref="F59:I59"/>
    <mergeCell ref="R60:U60"/>
    <mergeCell ref="C64:I64"/>
    <mergeCell ref="A65:I65"/>
    <mergeCell ref="R101:U101"/>
    <mergeCell ref="R115:U115"/>
    <mergeCell ref="G108:I108"/>
    <mergeCell ref="G114:I114"/>
    <mergeCell ref="G115:I115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2023-11-14T23:13:42Z</cp:lastPrinted>
  <dcterms:created xsi:type="dcterms:W3CDTF">2009-11-09T07:06:48Z</dcterms:created>
  <dcterms:modified xsi:type="dcterms:W3CDTF">2023-11-24T12:33:10Z</dcterms:modified>
</cp:coreProperties>
</file>