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155"/>
  </bookViews>
  <sheets>
    <sheet name="Приложение 1" sheetId="1" r:id="rId1"/>
    <sheet name="Приложение 2 доходы" sheetId="2" r:id="rId2"/>
    <sheet name="Приложение 3" sheetId="3" r:id="rId3"/>
    <sheet name="Приложение 4" sheetId="4" r:id="rId4"/>
    <sheet name="Приложение 5" sheetId="5" r:id="rId5"/>
  </sheets>
  <calcPr calcId="125725"/>
</workbook>
</file>

<file path=xl/calcChain.xml><?xml version="1.0" encoding="utf-8"?>
<calcChain xmlns="http://schemas.openxmlformats.org/spreadsheetml/2006/main">
  <c r="Q83" i="4"/>
  <c r="Q82" s="1"/>
  <c r="P83"/>
  <c r="O83"/>
  <c r="P82"/>
  <c r="O82"/>
  <c r="Y11" i="5"/>
  <c r="Z11"/>
  <c r="Z123"/>
  <c r="E26" i="1"/>
  <c r="E25" s="1"/>
  <c r="E24" s="1"/>
  <c r="E23" s="1"/>
  <c r="X11" i="5"/>
  <c r="X88"/>
  <c r="X87"/>
  <c r="X80"/>
  <c r="Y95"/>
  <c r="Z95"/>
  <c r="Z94"/>
  <c r="X95"/>
  <c r="Z100"/>
  <c r="Y100"/>
  <c r="Y99"/>
  <c r="X100"/>
  <c r="X99"/>
  <c r="Z99"/>
  <c r="D29" i="2"/>
  <c r="E29"/>
  <c r="C29"/>
  <c r="P90" i="4"/>
  <c r="Q90"/>
  <c r="O90"/>
  <c r="O89" s="1"/>
  <c r="P92"/>
  <c r="P91" s="1"/>
  <c r="Q92"/>
  <c r="O92"/>
  <c r="O91"/>
  <c r="Y92" i="5"/>
  <c r="Z92"/>
  <c r="X92"/>
  <c r="X91"/>
  <c r="X90"/>
  <c r="X89"/>
  <c r="Z97"/>
  <c r="Z96"/>
  <c r="Y97"/>
  <c r="Y96"/>
  <c r="Y94"/>
  <c r="X97"/>
  <c r="O81" i="4"/>
  <c r="O80"/>
  <c r="O79" s="1"/>
  <c r="O78" s="1"/>
  <c r="E65" i="2"/>
  <c r="D65"/>
  <c r="D64"/>
  <c r="C65"/>
  <c r="E64"/>
  <c r="C64"/>
  <c r="E62"/>
  <c r="D62"/>
  <c r="D61"/>
  <c r="C62"/>
  <c r="E61"/>
  <c r="C61"/>
  <c r="E59"/>
  <c r="D59"/>
  <c r="D58"/>
  <c r="C59"/>
  <c r="E58"/>
  <c r="C58"/>
  <c r="E56"/>
  <c r="D56"/>
  <c r="C56"/>
  <c r="E54"/>
  <c r="E53"/>
  <c r="E52"/>
  <c r="E51"/>
  <c r="D54"/>
  <c r="C54"/>
  <c r="C53"/>
  <c r="C52"/>
  <c r="C51"/>
  <c r="D53"/>
  <c r="D52"/>
  <c r="D51"/>
  <c r="C50"/>
  <c r="C49"/>
  <c r="C48"/>
  <c r="C47"/>
  <c r="E49"/>
  <c r="D49"/>
  <c r="D48"/>
  <c r="D47"/>
  <c r="E48"/>
  <c r="E47"/>
  <c r="E45"/>
  <c r="E44"/>
  <c r="D45"/>
  <c r="D44"/>
  <c r="D40"/>
  <c r="C45"/>
  <c r="C44"/>
  <c r="E42"/>
  <c r="E41"/>
  <c r="E40"/>
  <c r="E36"/>
  <c r="D42"/>
  <c r="C42"/>
  <c r="C41"/>
  <c r="D41"/>
  <c r="E38"/>
  <c r="D38"/>
  <c r="D37"/>
  <c r="D36"/>
  <c r="C38"/>
  <c r="C37"/>
  <c r="E37"/>
  <c r="E34"/>
  <c r="E33"/>
  <c r="D34"/>
  <c r="D33"/>
  <c r="C34"/>
  <c r="C33"/>
  <c r="E31"/>
  <c r="E30"/>
  <c r="E28"/>
  <c r="D31"/>
  <c r="C31"/>
  <c r="C30"/>
  <c r="D30"/>
  <c r="D28"/>
  <c r="E26"/>
  <c r="D26"/>
  <c r="C26"/>
  <c r="E24"/>
  <c r="D24"/>
  <c r="C24"/>
  <c r="E22"/>
  <c r="D22"/>
  <c r="C22"/>
  <c r="E20"/>
  <c r="E19"/>
  <c r="E18"/>
  <c r="D20"/>
  <c r="D19"/>
  <c r="D18"/>
  <c r="C20"/>
  <c r="C19"/>
  <c r="C18"/>
  <c r="E16"/>
  <c r="D16"/>
  <c r="C16"/>
  <c r="E14"/>
  <c r="E13"/>
  <c r="E12"/>
  <c r="D14"/>
  <c r="D13"/>
  <c r="D12"/>
  <c r="C14"/>
  <c r="C13"/>
  <c r="C12"/>
  <c r="P71" i="4"/>
  <c r="P70" s="1"/>
  <c r="P69" s="1"/>
  <c r="P68" s="1"/>
  <c r="P67" s="1"/>
  <c r="P66" s="1"/>
  <c r="Q71"/>
  <c r="Q70" s="1"/>
  <c r="Q69" s="1"/>
  <c r="Q68" s="1"/>
  <c r="Q67" s="1"/>
  <c r="Q66" s="1"/>
  <c r="O71"/>
  <c r="O70" s="1"/>
  <c r="O69" s="1"/>
  <c r="O68" s="1"/>
  <c r="O67" s="1"/>
  <c r="O66" s="1"/>
  <c r="Y85" i="5"/>
  <c r="Y84"/>
  <c r="Y83"/>
  <c r="Y82"/>
  <c r="Y81"/>
  <c r="Z85"/>
  <c r="Z84"/>
  <c r="Z83"/>
  <c r="Z82"/>
  <c r="Z81"/>
  <c r="X85"/>
  <c r="X84"/>
  <c r="X83"/>
  <c r="X82"/>
  <c r="X81"/>
  <c r="Y37"/>
  <c r="Z37"/>
  <c r="X37"/>
  <c r="Y35"/>
  <c r="Z35"/>
  <c r="X35"/>
  <c r="Y33"/>
  <c r="Z33"/>
  <c r="X33"/>
  <c r="P28" i="4"/>
  <c r="P27"/>
  <c r="Q28"/>
  <c r="Q27"/>
  <c r="P26"/>
  <c r="P25"/>
  <c r="Q26"/>
  <c r="Q25"/>
  <c r="O26"/>
  <c r="O25"/>
  <c r="O28"/>
  <c r="O27" s="1"/>
  <c r="X43" i="5"/>
  <c r="O36" i="4"/>
  <c r="O35"/>
  <c r="O34" s="1"/>
  <c r="O33" s="1"/>
  <c r="O32" s="1"/>
  <c r="O31" s="1"/>
  <c r="G14" i="3" s="1"/>
  <c r="Y43" i="5"/>
  <c r="Y42"/>
  <c r="Z43"/>
  <c r="Z42"/>
  <c r="Y113"/>
  <c r="Z113"/>
  <c r="Z107"/>
  <c r="X113"/>
  <c r="Y26"/>
  <c r="Y25"/>
  <c r="Z26"/>
  <c r="Z25"/>
  <c r="Z30"/>
  <c r="Q24" i="4"/>
  <c r="X107" i="5"/>
  <c r="O94" i="4"/>
  <c r="O93" s="1"/>
  <c r="O30"/>
  <c r="O29" s="1"/>
  <c r="P77"/>
  <c r="P76" s="1"/>
  <c r="P75" s="1"/>
  <c r="P74" s="1"/>
  <c r="Q77"/>
  <c r="Q76" s="1"/>
  <c r="Q75" s="1"/>
  <c r="Q74" s="1"/>
  <c r="X26" i="5"/>
  <c r="O23" i="4"/>
  <c r="Y107" i="5"/>
  <c r="Y50"/>
  <c r="Y49"/>
  <c r="Y48"/>
  <c r="Z50"/>
  <c r="Z49"/>
  <c r="Z48"/>
  <c r="X50"/>
  <c r="O41" i="4"/>
  <c r="O40" s="1"/>
  <c r="O39" s="1"/>
  <c r="O38" s="1"/>
  <c r="O37" s="1"/>
  <c r="X30" i="5"/>
  <c r="O24" i="4"/>
  <c r="X58" i="5"/>
  <c r="O49" i="4"/>
  <c r="O48" s="1"/>
  <c r="O47" s="1"/>
  <c r="O46" s="1"/>
  <c r="O45" s="1"/>
  <c r="O44" s="1"/>
  <c r="O43" s="1"/>
  <c r="G17" i="3" s="1"/>
  <c r="G16" s="1"/>
  <c r="X61" i="5"/>
  <c r="O50" i="4"/>
  <c r="P93"/>
  <c r="P89" s="1"/>
  <c r="Q93"/>
  <c r="I27" i="3"/>
  <c r="G27"/>
  <c r="H27"/>
  <c r="Z121" i="5"/>
  <c r="Z120"/>
  <c r="Z119"/>
  <c r="Y121"/>
  <c r="Y120"/>
  <c r="Y119"/>
  <c r="X121"/>
  <c r="X120"/>
  <c r="X119"/>
  <c r="Q30" i="4"/>
  <c r="Q29"/>
  <c r="P30"/>
  <c r="P29"/>
  <c r="X110" i="5"/>
  <c r="X109"/>
  <c r="Y110"/>
  <c r="Y109"/>
  <c r="Z110"/>
  <c r="Q91" i="4"/>
  <c r="Z77" i="5"/>
  <c r="Q64" i="4"/>
  <c r="Q63" s="1"/>
  <c r="Q62" s="1"/>
  <c r="Q61" s="1"/>
  <c r="Q60" s="1"/>
  <c r="Q59" s="1"/>
  <c r="Y77" i="5"/>
  <c r="Y76"/>
  <c r="Y75"/>
  <c r="X77"/>
  <c r="X76"/>
  <c r="X75"/>
  <c r="Z69"/>
  <c r="Z68"/>
  <c r="Z67"/>
  <c r="Y69"/>
  <c r="Y68"/>
  <c r="Y67"/>
  <c r="X69"/>
  <c r="X68"/>
  <c r="X67"/>
  <c r="Z61"/>
  <c r="Q50" i="4"/>
  <c r="Y61" i="5"/>
  <c r="P50" i="4"/>
  <c r="Z58" i="5"/>
  <c r="Z57"/>
  <c r="Z56"/>
  <c r="Y58"/>
  <c r="P49" i="4"/>
  <c r="Y30" i="5"/>
  <c r="P24" i="4"/>
  <c r="Z18" i="5"/>
  <c r="Q17" i="4"/>
  <c r="Q16" s="1"/>
  <c r="Q15" s="1"/>
  <c r="Y18" i="5"/>
  <c r="Y17"/>
  <c r="Y16"/>
  <c r="X18"/>
  <c r="X17"/>
  <c r="X16"/>
  <c r="X49"/>
  <c r="X48"/>
  <c r="Q42" i="4"/>
  <c r="Q41" s="1"/>
  <c r="Z76" i="5"/>
  <c r="Z75"/>
  <c r="Z73"/>
  <c r="Z72"/>
  <c r="Z71"/>
  <c r="Z109"/>
  <c r="Z106"/>
  <c r="P57" i="4"/>
  <c r="P56"/>
  <c r="P55"/>
  <c r="P54" s="1"/>
  <c r="P53" s="1"/>
  <c r="P52" s="1"/>
  <c r="P51" s="1"/>
  <c r="H19" i="3" s="1"/>
  <c r="H18" s="1"/>
  <c r="O57" i="4"/>
  <c r="O56"/>
  <c r="O55" s="1"/>
  <c r="O54" s="1"/>
  <c r="O53" s="1"/>
  <c r="O52" s="1"/>
  <c r="O51" s="1"/>
  <c r="G19" i="3" s="1"/>
  <c r="G18" s="1"/>
  <c r="Y91" i="5"/>
  <c r="Y90"/>
  <c r="Y89"/>
  <c r="Y88"/>
  <c r="Y87"/>
  <c r="P64" i="4"/>
  <c r="P63" s="1"/>
  <c r="P62" s="1"/>
  <c r="P61" s="1"/>
  <c r="P60" s="1"/>
  <c r="P59" s="1"/>
  <c r="P58" s="1"/>
  <c r="H21" i="3" s="1"/>
  <c r="H20" s="1"/>
  <c r="Z17" i="5"/>
  <c r="Z16"/>
  <c r="Q57" i="4"/>
  <c r="Q56"/>
  <c r="Q55" s="1"/>
  <c r="Q54" s="1"/>
  <c r="Q53" s="1"/>
  <c r="Q52" s="1"/>
  <c r="Q51" s="1"/>
  <c r="I19" i="3" s="1"/>
  <c r="I18" s="1"/>
  <c r="O64" i="4"/>
  <c r="O63" s="1"/>
  <c r="O62" s="1"/>
  <c r="O61" s="1"/>
  <c r="O60" s="1"/>
  <c r="O59" s="1"/>
  <c r="O58" s="1"/>
  <c r="G21" i="3" s="1"/>
  <c r="G20" s="1"/>
  <c r="Z74" i="5"/>
  <c r="Y106"/>
  <c r="Y105"/>
  <c r="X106"/>
  <c r="X104"/>
  <c r="X103"/>
  <c r="X102"/>
  <c r="X57"/>
  <c r="X56"/>
  <c r="Q49" i="4"/>
  <c r="Y57" i="5"/>
  <c r="Y56"/>
  <c r="X47"/>
  <c r="X46"/>
  <c r="X45"/>
  <c r="G15" i="3"/>
  <c r="X105" i="5"/>
  <c r="Y104"/>
  <c r="Y103"/>
  <c r="Y102"/>
  <c r="P36" i="4"/>
  <c r="P35"/>
  <c r="P34" s="1"/>
  <c r="P33" s="1"/>
  <c r="P32" s="1"/>
  <c r="P31" s="1"/>
  <c r="H14" i="3" s="1"/>
  <c r="P17" i="4"/>
  <c r="P16" s="1"/>
  <c r="P15" s="1"/>
  <c r="P42"/>
  <c r="P41"/>
  <c r="Z91" i="5"/>
  <c r="Z90"/>
  <c r="Z89"/>
  <c r="Z88"/>
  <c r="Z87"/>
  <c r="O17" i="4"/>
  <c r="O16" s="1"/>
  <c r="O15" s="1"/>
  <c r="Q23"/>
  <c r="P23"/>
  <c r="X25" i="5"/>
  <c r="X24"/>
  <c r="O22" i="4"/>
  <c r="Z40" i="5"/>
  <c r="Z39"/>
  <c r="Z41"/>
  <c r="Q36" i="4"/>
  <c r="Q35"/>
  <c r="Q34" s="1"/>
  <c r="Q33" s="1"/>
  <c r="Q32" s="1"/>
  <c r="Q31" s="1"/>
  <c r="I14" i="3" s="1"/>
  <c r="Y40" i="5"/>
  <c r="Y39"/>
  <c r="Y41"/>
  <c r="X42"/>
  <c r="X40"/>
  <c r="X39"/>
  <c r="X41"/>
  <c r="Z80"/>
  <c r="O77" i="4"/>
  <c r="O76" s="1"/>
  <c r="O75" s="1"/>
  <c r="O74" s="1"/>
  <c r="O73" s="1"/>
  <c r="O72" s="1"/>
  <c r="G24" i="3" s="1"/>
  <c r="Z14" i="5"/>
  <c r="Z13"/>
  <c r="Z15"/>
  <c r="Z65"/>
  <c r="Z64"/>
  <c r="Z63"/>
  <c r="Z66"/>
  <c r="X118"/>
  <c r="X117"/>
  <c r="O21" i="4"/>
  <c r="X21" i="5"/>
  <c r="X22"/>
  <c r="X23"/>
  <c r="Y54"/>
  <c r="Y53"/>
  <c r="Y52"/>
  <c r="Y55"/>
  <c r="Y65"/>
  <c r="Y64"/>
  <c r="Y63"/>
  <c r="Y66"/>
  <c r="Y73"/>
  <c r="Y72"/>
  <c r="Y71"/>
  <c r="Y74"/>
  <c r="Z117"/>
  <c r="Z118"/>
  <c r="Z104"/>
  <c r="Z103"/>
  <c r="Z102"/>
  <c r="Z105"/>
  <c r="Y14"/>
  <c r="Y13"/>
  <c r="Y15"/>
  <c r="Z54"/>
  <c r="Z53"/>
  <c r="Z52"/>
  <c r="Z55"/>
  <c r="X73"/>
  <c r="X72"/>
  <c r="X71"/>
  <c r="X74"/>
  <c r="Y47"/>
  <c r="Y46"/>
  <c r="Y45"/>
  <c r="Y24"/>
  <c r="P22" i="4"/>
  <c r="X55" i="5"/>
  <c r="X54"/>
  <c r="X53"/>
  <c r="X52"/>
  <c r="X14"/>
  <c r="X13"/>
  <c r="X15"/>
  <c r="X65"/>
  <c r="X64"/>
  <c r="X63"/>
  <c r="X66"/>
  <c r="Y118"/>
  <c r="Y117"/>
  <c r="Z45"/>
  <c r="Z47"/>
  <c r="Z46"/>
  <c r="Q22" i="4"/>
  <c r="Z24" i="5"/>
  <c r="Y80"/>
  <c r="P81" i="4"/>
  <c r="P80"/>
  <c r="P79" s="1"/>
  <c r="P78" s="1"/>
  <c r="Q81"/>
  <c r="Q80"/>
  <c r="Q79" s="1"/>
  <c r="Q78" s="1"/>
  <c r="X12" i="5"/>
  <c r="O101" i="4"/>
  <c r="O100"/>
  <c r="O99"/>
  <c r="O98"/>
  <c r="O97"/>
  <c r="O96"/>
  <c r="O95" s="1"/>
  <c r="X116" i="5"/>
  <c r="X115"/>
  <c r="Y23"/>
  <c r="P21" i="4"/>
  <c r="Y21" i="5"/>
  <c r="Y22"/>
  <c r="Y12"/>
  <c r="Q101" i="4"/>
  <c r="Q100" s="1"/>
  <c r="Q99" s="1"/>
  <c r="Q98" s="1"/>
  <c r="Q97" s="1"/>
  <c r="Q96" s="1"/>
  <c r="Q95" s="1"/>
  <c r="Z116" i="5"/>
  <c r="Z115"/>
  <c r="Z23"/>
  <c r="Q21" i="4"/>
  <c r="Q20" s="1"/>
  <c r="Q19" s="1"/>
  <c r="Q18" s="1"/>
  <c r="I13" i="3" s="1"/>
  <c r="Z21" i="5"/>
  <c r="Z22"/>
  <c r="P101" i="4"/>
  <c r="P100"/>
  <c r="P99" s="1"/>
  <c r="P98" s="1"/>
  <c r="P97" s="1"/>
  <c r="P96" s="1"/>
  <c r="P95" s="1"/>
  <c r="Y116" i="5"/>
  <c r="Y115"/>
  <c r="O20" i="4"/>
  <c r="O19" s="1"/>
  <c r="O18" s="1"/>
  <c r="G13" i="3" s="1"/>
  <c r="P20" i="4"/>
  <c r="P19" s="1"/>
  <c r="P18" s="1"/>
  <c r="H13" i="3" s="1"/>
  <c r="Z12" i="5"/>
  <c r="Y123"/>
  <c r="D26" i="1"/>
  <c r="D25" s="1"/>
  <c r="D24" s="1"/>
  <c r="D23" s="1"/>
  <c r="X96" i="5"/>
  <c r="X94"/>
  <c r="Q48" i="4"/>
  <c r="Q47" s="1"/>
  <c r="Q46" s="1"/>
  <c r="Q45" s="1"/>
  <c r="Q44" s="1"/>
  <c r="Q43" s="1"/>
  <c r="I17" i="3" s="1"/>
  <c r="I16" s="1"/>
  <c r="P48" i="4"/>
  <c r="P47"/>
  <c r="P46" s="1"/>
  <c r="P45" s="1"/>
  <c r="P44" s="1"/>
  <c r="P43" s="1"/>
  <c r="H17" i="3" s="1"/>
  <c r="H16" s="1"/>
  <c r="Q89" i="4"/>
  <c r="Q88"/>
  <c r="Q87" s="1"/>
  <c r="Q86" s="1"/>
  <c r="Q85" s="1"/>
  <c r="Q84" s="1"/>
  <c r="I26" i="3" s="1"/>
  <c r="I25" s="1"/>
  <c r="H15"/>
  <c r="P40" i="4"/>
  <c r="P39" s="1"/>
  <c r="P38" s="1"/>
  <c r="P37" s="1"/>
  <c r="E11" i="2"/>
  <c r="E10"/>
  <c r="E22" i="1"/>
  <c r="E21" s="1"/>
  <c r="E20" s="1"/>
  <c r="E19" s="1"/>
  <c r="E18" s="1"/>
  <c r="E17" s="1"/>
  <c r="C28" i="2"/>
  <c r="D11"/>
  <c r="D10"/>
  <c r="D22" i="1"/>
  <c r="D21" s="1"/>
  <c r="D20" s="1"/>
  <c r="D19" s="1"/>
  <c r="D18" s="1"/>
  <c r="D17" s="1"/>
  <c r="C40" i="2"/>
  <c r="C36"/>
  <c r="C26" i="1"/>
  <c r="C25"/>
  <c r="C24" s="1"/>
  <c r="C23" s="1"/>
  <c r="X123" i="5"/>
  <c r="C11" i="2"/>
  <c r="C10"/>
  <c r="C22" i="1"/>
  <c r="C21"/>
  <c r="C20" s="1"/>
  <c r="C19" s="1"/>
  <c r="C18" s="1"/>
  <c r="C17" s="1"/>
  <c r="Q14" i="4" l="1"/>
  <c r="Q13" s="1"/>
  <c r="Q12" s="1"/>
  <c r="I12" i="3" s="1"/>
  <c r="Q11" i="4"/>
  <c r="I21" i="3"/>
  <c r="I20" s="1"/>
  <c r="Q58" i="4"/>
  <c r="O65"/>
  <c r="G22" i="3" s="1"/>
  <c r="G23"/>
  <c r="H23"/>
  <c r="P73" i="4"/>
  <c r="P72" s="1"/>
  <c r="H24" i="3" s="1"/>
  <c r="O88" i="4"/>
  <c r="O87" s="1"/>
  <c r="O86" s="1"/>
  <c r="O85" s="1"/>
  <c r="O84" s="1"/>
  <c r="G26" i="3" s="1"/>
  <c r="G25" s="1"/>
  <c r="O14" i="4"/>
  <c r="O13" s="1"/>
  <c r="O12" s="1"/>
  <c r="G12" i="3" s="1"/>
  <c r="G11" s="1"/>
  <c r="G29" s="1"/>
  <c r="O11" i="4"/>
  <c r="O102" s="1"/>
  <c r="P11"/>
  <c r="P14"/>
  <c r="P13" s="1"/>
  <c r="P12" s="1"/>
  <c r="H12" i="3" s="1"/>
  <c r="H11" s="1"/>
  <c r="I15"/>
  <c r="Q40" i="4"/>
  <c r="Q39" s="1"/>
  <c r="Q38" s="1"/>
  <c r="Q37" s="1"/>
  <c r="I23" i="3"/>
  <c r="Q73" i="4"/>
  <c r="Q72" s="1"/>
  <c r="I24" i="3" s="1"/>
  <c r="P88" i="4"/>
  <c r="P87" s="1"/>
  <c r="P86" s="1"/>
  <c r="P85" s="1"/>
  <c r="P84" s="1"/>
  <c r="H26" i="3" s="1"/>
  <c r="H25" s="1"/>
  <c r="P102" i="4" l="1"/>
  <c r="P65"/>
  <c r="H22" i="3" s="1"/>
  <c r="I11"/>
  <c r="I29" s="1"/>
  <c r="Q65" i="4"/>
  <c r="I22" i="3" s="1"/>
  <c r="H29"/>
  <c r="Q102" i="4"/>
</calcChain>
</file>

<file path=xl/sharedStrings.xml><?xml version="1.0" encoding="utf-8"?>
<sst xmlns="http://schemas.openxmlformats.org/spreadsheetml/2006/main" count="536" uniqueCount="272">
  <si>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</si>
  <si>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</si>
  <si>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</si>
  <si>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</si>
  <si>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</si>
  <si>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</si>
  <si>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</si>
  <si>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</si>
  <si>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</si>
  <si>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</si>
  <si>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</si>
  <si>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</si>
  <si>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</si>
  <si>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</si>
  <si>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</si>
  <si>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</si>
  <si>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</si>
  <si>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</si>
  <si>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</si>
  <si>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</si>
  <si>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</si>
  <si>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</si>
  <si>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к решению Совета депутатов</t>
  </si>
  <si>
    <t>000 01  05  02  01  10  0000  510</t>
  </si>
  <si>
    <t>000 01  05  02  01  10  0000  610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</si>
  <si>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</si>
  <si>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</si>
  <si>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X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</si>
  <si>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</si>
  <si>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</si>
  <si>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</si>
  <si>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</si>
  <si>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</si>
  <si>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</si>
  <si>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</si>
  <si>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</si>
  <si>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</si>
  <si>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</si>
  <si>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</si>
  <si>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</si>
  <si>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</si>
  <si>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</si>
  <si>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</si>
  <si>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</si>
  <si>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</si>
  <si>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</si>
  <si>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</si>
  <si>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</si>
  <si>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</si>
  <si>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</si>
  <si>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</si>
  <si>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</si>
  <si>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</si>
  <si>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</si>
  <si>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</si>
  <si>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</si>
  <si>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</si>
  <si>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</si>
  <si>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</si>
  <si>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</si>
  <si>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</si>
  <si>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</si>
  <si>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</si>
  <si>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</si>
  <si>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</si>
  <si>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</si>
  <si>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</si>
  <si>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</si>
  <si>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</si>
  <si>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</si>
  <si>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</si>
  <si>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</si>
  <si>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</si>
  <si>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</si>
  <si>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</si>
  <si>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</si>
  <si>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</si>
  <si>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</si>
  <si>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</si>
  <si>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</si>
  <si>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</si>
  <si>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</si>
  <si>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</si>
  <si>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</si>
  <si>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</si>
  <si>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</si>
  <si>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</si>
  <si>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</si>
  <si>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</si>
  <si>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</si>
  <si>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</si>
  <si>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</si>
  <si>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</si>
  <si>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</si>
  <si>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</si>
  <si>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</si>
  <si>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</si>
  <si>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</si>
  <si>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</t>
  </si>
  <si>
    <t>КФСР</t>
  </si>
  <si>
    <t>КЭСР</t>
  </si>
  <si>
    <t>Тип ср-в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</si>
  <si>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</si>
  <si>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</si>
  <si>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</si>
  <si>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</si>
  <si>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</si>
  <si>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</si>
  <si>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</si>
  <si>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</si>
  <si>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</si>
  <si>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</si>
  <si>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</si>
  <si>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</si>
  <si>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</si>
  <si>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</si>
  <si>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</si>
  <si>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</si>
  <si>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</si>
  <si>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НАЦИОНАЛЬНАЯ ЭКОНОМИКА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</si>
  <si>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</si>
  <si>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</si>
  <si>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</si>
  <si>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</si>
  <si>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</si>
  <si>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</si>
  <si>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ИТОГО РАСХОДОВ</t>
  </si>
  <si>
    <t>Дорожное хозяйство (дорожные фонды)</t>
  </si>
  <si>
    <t xml:space="preserve"> 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</si>
  <si>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</si>
  <si>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</si>
  <si>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</si>
  <si>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</si>
  <si>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</si>
  <si>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</si>
  <si>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</si>
  <si>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Х</t>
  </si>
  <si>
    <t>Прочие межбюджетные трансферты, передаваемые бюджетам сельских поселений</t>
  </si>
  <si>
    <t xml:space="preserve">Бурунчинского сельсовета </t>
  </si>
  <si>
    <t>5200000000</t>
  </si>
  <si>
    <t>Публичные нормативные социальные выплаты гражданам</t>
  </si>
  <si>
    <t>Предоставление пенсии за выслугу лет муниципальным служащим</t>
  </si>
  <si>
    <t>Социальная политика</t>
  </si>
  <si>
    <t>Администрация Бурунчинского сельсовета</t>
  </si>
  <si>
    <t>Пенсионное обеспечение</t>
  </si>
  <si>
    <t>Бурунчинского сельсовета</t>
  </si>
  <si>
    <t>МО Бурунчинский сельсовет</t>
  </si>
  <si>
    <t xml:space="preserve"> МО Бурунчинский сельсовет</t>
  </si>
  <si>
    <t>2024 год</t>
  </si>
  <si>
    <t>Прочие межбюджетные трансферты, передаваемые бюджетам</t>
  </si>
  <si>
    <t>000 20240000000000150</t>
  </si>
  <si>
    <t>000 20249999000000150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</si>
  <si>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</si>
  <si>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</t>
  </si>
  <si>
    <t>000 20215001000000150</t>
  </si>
  <si>
    <t>Приложение № 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</si>
  <si>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</si>
  <si>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</si>
  <si>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</si>
  <si>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</si>
  <si>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</si>
  <si>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Код дохода по бюджетной классификации   </t>
  </si>
  <si>
    <t>Приложение № 3</t>
  </si>
  <si>
    <t>Приложение 4</t>
  </si>
  <si>
    <t>Приложение 5</t>
  </si>
  <si>
    <t>Защита населения и территории от чрезвычайных ситуаций природного и техногенного характера, пожарная безопасность</t>
  </si>
  <si>
    <t>Иные выплаты персоналу государственных (муниципальных) органов, за исключением фонда оплаты труда</t>
  </si>
  <si>
    <t>Уплата иных платежей</t>
  </si>
  <si>
    <t>Закупка товаров, работ, услуг в целях капитального ремонта государственного (муниципального) имущества</t>
  </si>
  <si>
    <t>Уплата налогов, сборов и иных платежей</t>
  </si>
  <si>
    <t>Членские взносы в Совет (ассоциацию) муниципальных образований</t>
  </si>
  <si>
    <t>Другие общегосударственные вопросы</t>
  </si>
  <si>
    <t>Осуществление первичного воинского учета органами местного самоуправления поселений, муниципальных и городских округов</t>
  </si>
  <si>
    <t>2025 год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</si>
  <si>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</si>
  <si>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</si>
  <si>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</si>
  <si>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области"</t>
  </si>
  <si>
    <t>5240500000</t>
  </si>
  <si>
    <t>Комплекс процессных мероприятий "Обеспечение реализации программы"</t>
  </si>
  <si>
    <t>Комплекс процессных мероприятий "Безопасность"</t>
  </si>
  <si>
    <t>Комплекс процессных мероприятий "Развитие дорожного хозяйства"</t>
  </si>
  <si>
    <t>Комплекс процессных мероприятий "Благоустройство территории  Бурунчинского сельсовета"</t>
  </si>
  <si>
    <t>Комплекс процессных мероприятий "Развитие культуры"</t>
  </si>
  <si>
    <t xml:space="preserve">Комплекс процессных мероприятий  </t>
  </si>
  <si>
    <t>5240000000</t>
  </si>
  <si>
    <t>Мероприятия по обеспечению пожарной безопасности на территории муниципального образования поселения</t>
  </si>
  <si>
    <t>Мероприятия по благоустройству территории муниципального образования поселения</t>
  </si>
  <si>
    <t xml:space="preserve">Комплексы процессных мероприятий </t>
  </si>
  <si>
    <t>Мероприятия, направленные на развитие культуры на территории муниципального образования поселения</t>
  </si>
  <si>
    <t>Комплексы процессных мероприятий</t>
  </si>
  <si>
    <t>Иные пенсии, социальные доплаты к пенсиям</t>
  </si>
  <si>
    <t>Условно утвержденные расходы</t>
  </si>
  <si>
    <t>Изменение остатков средств на счетах по учету  средств бюджетов</t>
  </si>
  <si>
    <t>182 10302231010000110</t>
  </si>
  <si>
    <t>182 10302241010000110</t>
  </si>
  <si>
    <t>182 10302251010000110</t>
  </si>
  <si>
    <t>182 10302261010000110</t>
  </si>
  <si>
    <t>Центральный аппарат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</si>
  <si>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</si>
  <si>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</si>
  <si>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</si>
  <si>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</si>
  <si>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</si>
  <si>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</si>
  <si>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</si>
  <si>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000 10503010010000110</t>
  </si>
  <si>
    <t>000 10503000010000110</t>
  </si>
  <si>
    <t>182 10501011011000110</t>
  </si>
  <si>
    <t>000 10501011010000110</t>
  </si>
  <si>
    <t>000 10501010010000110</t>
  </si>
  <si>
    <t>000 10501000000000110</t>
  </si>
  <si>
    <t>000 10500000000000000</t>
  </si>
  <si>
    <t>ВЕДОМСТВЕННАЯ СТРУКТУРА РАСХОДОВ БЮДЖЕТА ПОСЕЛЕНИЯ НА 2024 ГОД И НА ПЛАНОВЫЙ ПЕРИОД 2025, 2026 ГОДОВ</t>
  </si>
  <si>
    <t>Распределение бюджетных ассигнований бюджета поселения на 2024 год  и на плановый период 2025 и 2026 годов по разделам, подразделам классификации расходов бюджета</t>
  </si>
  <si>
    <t>Распределение бюджетных ассигнований бюджета поселения по разделам, подразделам, целевым статьям (муниципальным программам Бурунчинского сельсовета и непрограммным направлениям деятельности), группам и подгруппам видов расходов классификации расходов бюджета на 2024 год и на плановый период 2025 и 2026 годов</t>
  </si>
  <si>
    <t>и на плановый период 2025 и 2026 годов</t>
  </si>
  <si>
    <t>Поступление доходов в бюджет поселения по кодам видов доходов, подвидов доходов на 2024 год и на плановый период 2025, 2026 годов</t>
  </si>
  <si>
    <t>182 10606043101000110</t>
  </si>
  <si>
    <t>121 20249999100000150</t>
  </si>
  <si>
    <t>121 20235118100000150</t>
  </si>
  <si>
    <t>121 20216001100000150</t>
  </si>
  <si>
    <t>121 20215001100000150</t>
  </si>
  <si>
    <t>2026 год</t>
  </si>
  <si>
    <t>52404Т0090</t>
  </si>
  <si>
    <t>52404Т0080</t>
  </si>
  <si>
    <t>52405Т0050</t>
  </si>
  <si>
    <t>52405Т0030</t>
  </si>
  <si>
    <t>52405Т0040</t>
  </si>
  <si>
    <t>52405Т0060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</si>
  <si>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</si>
  <si>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</si>
  <si>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</si>
  <si>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</si>
  <si>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</si>
  <si>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</si>
  <si>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52406Т0010</t>
  </si>
  <si>
    <t>Иные межбюджетные трансферты на осуществление части переданных полномочий по организации в границах поселения водоснабжения, водоотведения населения</t>
  </si>
  <si>
    <t>Комплекс процессных мероприятий «Развитие коммунального хозяйства»</t>
  </si>
  <si>
    <t>Коммунальное хозяйство</t>
  </si>
  <si>
    <t>5240600000</t>
  </si>
  <si>
    <r>
      <t>от  22.12.2023 года №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120</t>
    </r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</si>
  <si>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</si>
  <si>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</si>
  <si>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</si>
  <si>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</si>
  <si>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</si>
  <si>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благоустройство мест захоронения)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</si>
  <si>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</si>
  <si>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</si>
  <si>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</si>
  <si>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</si>
  <si>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</si>
  <si>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121 20229999100000150</t>
  </si>
  <si>
    <t>от 22.12.2023 года № 120</t>
  </si>
  <si>
    <t>Приоритетные проекты Оренбургской области</t>
  </si>
  <si>
    <t>Приоритетный проект "Вовлечение жителей муниципальных образований Оренбургской области в процесс выбора и реализации инициативных проектов"</t>
  </si>
  <si>
    <t>525П500000</t>
  </si>
  <si>
    <t>Реализация инициативных проектов (благоустройство мест захоронения)</t>
  </si>
  <si>
    <t>от  22.12.2023 года № 120</t>
  </si>
  <si>
    <r>
      <t>от 22.12.2023 года  №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120</t>
    </r>
  </si>
  <si>
    <t>от 22.12.2023 года  № 120</t>
  </si>
  <si>
    <t>525П5И170В</t>
  </si>
  <si>
    <t xml:space="preserve">Источники финансирования дефицита  бюджета поселения на 2024 год </t>
  </si>
  <si>
    <t>000 10302230010000110</t>
  </si>
  <si>
    <t>000 10302240010000110</t>
  </si>
  <si>
    <t>000 10302250010000110</t>
  </si>
  <si>
    <t>000 10302260010000110</t>
  </si>
  <si>
    <t>121 11715030100012150</t>
  </si>
  <si>
    <t>000 11715030100000150</t>
  </si>
  <si>
    <t>525П5S170В</t>
  </si>
  <si>
    <t xml:space="preserve">Мероприятия по завершению реализации инициативных проектов (благоустройство мест захоронения)  </t>
  </si>
</sst>
</file>

<file path=xl/styles.xml><?xml version="1.0" encoding="utf-8"?>
<styleSheet xmlns="http://schemas.openxmlformats.org/spreadsheetml/2006/main">
  <numFmts count="8">
    <numFmt numFmtId="164" formatCode="#,##0.00;[Red]\-#,##0.00;0.00"/>
    <numFmt numFmtId="166" formatCode="0000"/>
    <numFmt numFmtId="167" formatCode="000"/>
    <numFmt numFmtId="168" formatCode="00"/>
    <numFmt numFmtId="169" formatCode="0000000000"/>
    <numFmt numFmtId="170" formatCode="00\.00\.00"/>
    <numFmt numFmtId="171" formatCode="\1"/>
    <numFmt numFmtId="172" formatCode="0000000"/>
  </numFmts>
  <fonts count="23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</cellStyleXfs>
  <cellXfs count="372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64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0" xfId="0" applyFont="1"/>
    <xf numFmtId="0" fontId="8" fillId="0" borderId="0" xfId="1" applyNumberFormat="1" applyFont="1" applyFill="1" applyAlignment="1" applyProtection="1">
      <protection hidden="1"/>
    </xf>
    <xf numFmtId="0" fontId="9" fillId="0" borderId="0" xfId="1" applyFont="1" applyAlignment="1" applyProtection="1">
      <alignment horizontal="left"/>
      <protection hidden="1"/>
    </xf>
    <xf numFmtId="0" fontId="10" fillId="0" borderId="0" xfId="1" applyNumberFormat="1" applyFont="1" applyFill="1" applyAlignment="1" applyProtection="1">
      <protection hidden="1"/>
    </xf>
    <xf numFmtId="0" fontId="5" fillId="0" borderId="0" xfId="1"/>
    <xf numFmtId="0" fontId="9" fillId="0" borderId="0" xfId="4" applyNumberFormat="1" applyFont="1" applyFill="1" applyAlignment="1" applyProtection="1">
      <protection hidden="1"/>
    </xf>
    <xf numFmtId="166" fontId="8" fillId="0" borderId="0" xfId="1" applyNumberFormat="1" applyFont="1" applyFill="1" applyAlignment="1" applyProtection="1">
      <protection hidden="1"/>
    </xf>
    <xf numFmtId="167" fontId="8" fillId="0" borderId="0" xfId="1" applyNumberFormat="1" applyFont="1" applyFill="1" applyAlignment="1" applyProtection="1">
      <protection hidden="1"/>
    </xf>
    <xf numFmtId="164" fontId="9" fillId="0" borderId="0" xfId="4" applyNumberFormat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164" fontId="9" fillId="0" borderId="2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9" fillId="0" borderId="0" xfId="1" applyFont="1"/>
    <xf numFmtId="0" fontId="11" fillId="0" borderId="3" xfId="1" applyNumberFormat="1" applyFont="1" applyFill="1" applyBorder="1" applyAlignment="1" applyProtection="1">
      <alignment horizontal="centerContinuous"/>
      <protection hidden="1"/>
    </xf>
    <xf numFmtId="0" fontId="11" fillId="0" borderId="3" xfId="1" applyNumberFormat="1" applyFont="1" applyFill="1" applyBorder="1" applyAlignment="1" applyProtection="1">
      <alignment horizontal="centerContinuous" vertical="top" wrapText="1"/>
      <protection hidden="1"/>
    </xf>
    <xf numFmtId="3" fontId="11" fillId="0" borderId="1" xfId="1" applyNumberFormat="1" applyFont="1" applyFill="1" applyBorder="1" applyAlignment="1" applyProtection="1">
      <protection hidden="1"/>
    </xf>
    <xf numFmtId="164" fontId="11" fillId="0" borderId="2" xfId="1" applyNumberFormat="1" applyFont="1" applyFill="1" applyBorder="1" applyAlignment="1" applyProtection="1"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6" fontId="11" fillId="0" borderId="1" xfId="1" applyNumberFormat="1" applyFont="1" applyFill="1" applyBorder="1" applyAlignment="1" applyProtection="1">
      <alignment wrapText="1"/>
      <protection hidden="1"/>
    </xf>
    <xf numFmtId="167" fontId="9" fillId="0" borderId="1" xfId="1" applyNumberFormat="1" applyFont="1" applyFill="1" applyBorder="1" applyAlignment="1" applyProtection="1">
      <alignment wrapText="1"/>
      <protection hidden="1"/>
    </xf>
    <xf numFmtId="167" fontId="13" fillId="0" borderId="1" xfId="1" applyNumberFormat="1" applyFont="1" applyFill="1" applyBorder="1" applyAlignment="1" applyProtection="1">
      <alignment wrapText="1"/>
      <protection hidden="1"/>
    </xf>
    <xf numFmtId="171" fontId="14" fillId="0" borderId="1" xfId="1" applyNumberFormat="1" applyFont="1" applyFill="1" applyBorder="1" applyAlignment="1" applyProtection="1">
      <alignment wrapText="1"/>
      <protection hidden="1"/>
    </xf>
    <xf numFmtId="168" fontId="13" fillId="0" borderId="1" xfId="1" applyNumberFormat="1" applyFont="1" applyFill="1" applyBorder="1" applyAlignment="1" applyProtection="1">
      <alignment wrapText="1"/>
      <protection hidden="1"/>
    </xf>
    <xf numFmtId="49" fontId="13" fillId="0" borderId="1" xfId="1" applyNumberFormat="1" applyFont="1" applyFill="1" applyBorder="1" applyAlignment="1" applyProtection="1">
      <alignment horizontal="right" wrapText="1"/>
      <protection hidden="1"/>
    </xf>
    <xf numFmtId="167" fontId="13" fillId="0" borderId="1" xfId="1" applyNumberFormat="1" applyFont="1" applyFill="1" applyBorder="1" applyAlignment="1" applyProtection="1">
      <alignment horizontal="right" wrapText="1"/>
      <protection hidden="1"/>
    </xf>
    <xf numFmtId="167" fontId="14" fillId="0" borderId="1" xfId="1" applyNumberFormat="1" applyFont="1" applyFill="1" applyBorder="1" applyAlignment="1" applyProtection="1">
      <alignment wrapText="1"/>
      <protection hidden="1"/>
    </xf>
    <xf numFmtId="170" fontId="14" fillId="0" borderId="1" xfId="1" applyNumberFormat="1" applyFont="1" applyFill="1" applyBorder="1" applyAlignment="1" applyProtection="1">
      <alignment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protection hidden="1"/>
    </xf>
    <xf numFmtId="164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68" fontId="14" fillId="0" borderId="1" xfId="1" applyNumberFormat="1" applyFont="1" applyFill="1" applyBorder="1" applyAlignment="1" applyProtection="1">
      <alignment wrapText="1"/>
      <protection hidden="1"/>
    </xf>
    <xf numFmtId="49" fontId="14" fillId="0" borderId="1" xfId="1" applyNumberFormat="1" applyFont="1" applyFill="1" applyBorder="1" applyAlignment="1" applyProtection="1">
      <alignment horizontal="right" wrapText="1"/>
      <protection hidden="1"/>
    </xf>
    <xf numFmtId="167" fontId="14" fillId="0" borderId="1" xfId="1" applyNumberFormat="1" applyFont="1" applyFill="1" applyBorder="1" applyAlignment="1" applyProtection="1">
      <alignment horizontal="right" wrapText="1"/>
      <protection hidden="1"/>
    </xf>
    <xf numFmtId="164" fontId="14" fillId="0" borderId="1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166" fontId="13" fillId="0" borderId="1" xfId="1" applyNumberFormat="1" applyFont="1" applyFill="1" applyBorder="1" applyAlignment="1" applyProtection="1">
      <alignment vertical="center" wrapText="1"/>
      <protection hidden="1"/>
    </xf>
    <xf numFmtId="172" fontId="14" fillId="0" borderId="1" xfId="1" applyNumberFormat="1" applyFont="1" applyFill="1" applyBorder="1" applyAlignment="1" applyProtection="1">
      <alignment horizontal="right" wrapText="1"/>
      <protection hidden="1"/>
    </xf>
    <xf numFmtId="166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/>
      <protection hidden="1"/>
    </xf>
    <xf numFmtId="0" fontId="14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alignment wrapText="1"/>
      <protection hidden="1"/>
    </xf>
    <xf numFmtId="4" fontId="13" fillId="0" borderId="1" xfId="1" applyNumberFormat="1" applyFont="1" applyFill="1" applyBorder="1" applyAlignment="1" applyProtection="1">
      <protection hidden="1"/>
    </xf>
    <xf numFmtId="0" fontId="14" fillId="0" borderId="0" xfId="1" applyFont="1" applyBorder="1"/>
    <xf numFmtId="0" fontId="14" fillId="0" borderId="0" xfId="0" applyFont="1" applyBorder="1" applyAlignment="1"/>
    <xf numFmtId="0" fontId="14" fillId="0" borderId="0" xfId="0" applyFont="1" applyFill="1" applyBorder="1" applyAlignment="1">
      <alignment horizontal="left"/>
    </xf>
    <xf numFmtId="0" fontId="14" fillId="0" borderId="0" xfId="1" applyFont="1" applyBorder="1" applyProtection="1">
      <protection hidden="1"/>
    </xf>
    <xf numFmtId="0" fontId="13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1" xfId="1" applyFont="1" applyBorder="1" applyAlignment="1">
      <alignment horizontal="center" vertical="center"/>
    </xf>
    <xf numFmtId="164" fontId="13" fillId="2" borderId="1" xfId="1" applyNumberFormat="1" applyFont="1" applyFill="1" applyBorder="1" applyAlignment="1" applyProtection="1">
      <protection hidden="1"/>
    </xf>
    <xf numFmtId="164" fontId="14" fillId="2" borderId="1" xfId="1" applyNumberFormat="1" applyFont="1" applyFill="1" applyBorder="1" applyAlignment="1" applyProtection="1">
      <protection hidden="1"/>
    </xf>
    <xf numFmtId="0" fontId="14" fillId="0" borderId="0" xfId="1" applyFont="1" applyBorder="1" applyAlignment="1">
      <alignment horizontal="right"/>
    </xf>
    <xf numFmtId="167" fontId="13" fillId="0" borderId="1" xfId="1" applyNumberFormat="1" applyFont="1" applyFill="1" applyBorder="1" applyAlignment="1" applyProtection="1">
      <alignment vertical="center" wrapText="1"/>
      <protection hidden="1"/>
    </xf>
    <xf numFmtId="167" fontId="14" fillId="0" borderId="1" xfId="1" applyNumberFormat="1" applyFont="1" applyFill="1" applyBorder="1" applyAlignment="1" applyProtection="1">
      <alignment vertical="center" wrapText="1"/>
      <protection hidden="1"/>
    </xf>
    <xf numFmtId="166" fontId="14" fillId="0" borderId="1" xfId="1" applyNumberFormat="1" applyFont="1" applyFill="1" applyBorder="1" applyAlignment="1" applyProtection="1">
      <alignment vertical="center" wrapText="1"/>
      <protection hidden="1"/>
    </xf>
    <xf numFmtId="4" fontId="13" fillId="2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2" fillId="0" borderId="0" xfId="1" applyNumberFormat="1" applyFont="1" applyFill="1" applyAlignment="1" applyProtection="1">
      <alignment horizontal="centerContinuous"/>
      <protection hidden="1"/>
    </xf>
    <xf numFmtId="0" fontId="10" fillId="0" borderId="0" xfId="1" applyNumberFormat="1" applyFont="1" applyFill="1" applyAlignment="1" applyProtection="1">
      <alignment horizontal="right" vertical="top"/>
      <protection hidden="1"/>
    </xf>
    <xf numFmtId="0" fontId="10" fillId="0" borderId="0" xfId="1" applyNumberFormat="1" applyFont="1" applyFill="1" applyAlignment="1" applyProtection="1">
      <alignment horizontal="centerContinuous" vertical="top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 applyFill="1"/>
    <xf numFmtId="0" fontId="15" fillId="0" borderId="0" xfId="1" applyFont="1" applyFill="1"/>
    <xf numFmtId="0" fontId="1" fillId="0" borderId="0" xfId="1" applyFont="1" applyFill="1"/>
    <xf numFmtId="0" fontId="9" fillId="0" borderId="0" xfId="1" applyFont="1" applyFill="1"/>
    <xf numFmtId="0" fontId="5" fillId="0" borderId="0" xfId="1" applyFont="1" applyFill="1"/>
    <xf numFmtId="0" fontId="1" fillId="3" borderId="0" xfId="1" applyFont="1" applyFill="1"/>
    <xf numFmtId="0" fontId="9" fillId="3" borderId="0" xfId="1" applyFont="1" applyFill="1"/>
    <xf numFmtId="0" fontId="5" fillId="3" borderId="0" xfId="1" applyFont="1" applyFill="1"/>
    <xf numFmtId="169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2" fillId="0" borderId="4" xfId="1" applyNumberFormat="1" applyFont="1" applyFill="1" applyBorder="1" applyAlignment="1" applyProtection="1">
      <alignment horizontal="centerContinuous"/>
      <protection hidden="1"/>
    </xf>
    <xf numFmtId="169" fontId="10" fillId="0" borderId="0" xfId="1" applyNumberFormat="1" applyFont="1" applyFill="1" applyAlignment="1" applyProtection="1">
      <alignment horizontal="right" vertical="top"/>
      <protection hidden="1"/>
    </xf>
    <xf numFmtId="169" fontId="5" fillId="0" borderId="0" xfId="1" applyNumberFormat="1" applyAlignment="1">
      <alignment horizontal="right"/>
    </xf>
    <xf numFmtId="4" fontId="5" fillId="0" borderId="0" xfId="1" applyNumberFormat="1"/>
    <xf numFmtId="0" fontId="16" fillId="0" borderId="1" xfId="0" applyFont="1" applyBorder="1" applyAlignment="1">
      <alignment horizontal="justify" wrapText="1"/>
    </xf>
    <xf numFmtId="167" fontId="9" fillId="0" borderId="1" xfId="1" applyNumberFormat="1" applyFont="1" applyFill="1" applyBorder="1" applyAlignment="1" applyProtection="1">
      <alignment vertical="distributed" wrapText="1"/>
      <protection hidden="1"/>
    </xf>
    <xf numFmtId="168" fontId="9" fillId="0" borderId="1" xfId="1" applyNumberFormat="1" applyFont="1" applyFill="1" applyBorder="1" applyAlignment="1" applyProtection="1">
      <alignment horizontal="center"/>
      <protection hidden="1"/>
    </xf>
    <xf numFmtId="2" fontId="9" fillId="0" borderId="1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/>
    </xf>
    <xf numFmtId="2" fontId="11" fillId="0" borderId="1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wrapText="1"/>
    </xf>
    <xf numFmtId="0" fontId="16" fillId="0" borderId="1" xfId="0" applyFont="1" applyBorder="1" applyAlignment="1">
      <alignment horizontal="justify"/>
    </xf>
    <xf numFmtId="0" fontId="9" fillId="0" borderId="1" xfId="0" applyFont="1" applyBorder="1" applyAlignment="1">
      <alignment horizontal="justify"/>
    </xf>
    <xf numFmtId="2" fontId="11" fillId="0" borderId="6" xfId="0" applyNumberFormat="1" applyFont="1" applyBorder="1" applyAlignment="1">
      <alignment horizontal="center"/>
    </xf>
    <xf numFmtId="168" fontId="11" fillId="0" borderId="1" xfId="1" applyNumberFormat="1" applyFont="1" applyFill="1" applyBorder="1" applyAlignment="1" applyProtection="1">
      <alignment horizontal="center"/>
      <protection hidden="1"/>
    </xf>
    <xf numFmtId="0" fontId="9" fillId="0" borderId="0" xfId="0" applyFont="1" applyFill="1" applyAlignment="1"/>
    <xf numFmtId="0" fontId="9" fillId="3" borderId="0" xfId="0" applyFont="1" applyFill="1" applyAlignment="1">
      <alignment horizontal="left"/>
    </xf>
    <xf numFmtId="0" fontId="11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>
      <alignment horizontal="right"/>
    </xf>
    <xf numFmtId="168" fontId="9" fillId="0" borderId="6" xfId="1" applyNumberFormat="1" applyFont="1" applyFill="1" applyBorder="1" applyAlignment="1" applyProtection="1">
      <alignment horizontal="center"/>
      <protection hidden="1"/>
    </xf>
    <xf numFmtId="0" fontId="9" fillId="0" borderId="0" xfId="1" applyFont="1" applyFill="1" applyProtection="1">
      <protection hidden="1"/>
    </xf>
    <xf numFmtId="0" fontId="9" fillId="0" borderId="8" xfId="1" applyFont="1" applyFill="1" applyBorder="1" applyProtection="1">
      <protection hidden="1"/>
    </xf>
    <xf numFmtId="0" fontId="11" fillId="0" borderId="8" xfId="1" applyFont="1" applyFill="1" applyBorder="1" applyProtection="1">
      <protection hidden="1"/>
    </xf>
    <xf numFmtId="0" fontId="11" fillId="0" borderId="0" xfId="1" applyFont="1"/>
    <xf numFmtId="0" fontId="9" fillId="3" borderId="8" xfId="1" applyFont="1" applyFill="1" applyBorder="1" applyProtection="1">
      <protection hidden="1"/>
    </xf>
    <xf numFmtId="0" fontId="11" fillId="0" borderId="9" xfId="1" applyNumberFormat="1" applyFont="1" applyFill="1" applyBorder="1" applyAlignment="1" applyProtection="1">
      <alignment horizontal="centerContinuous"/>
      <protection hidden="1"/>
    </xf>
    <xf numFmtId="168" fontId="11" fillId="0" borderId="10" xfId="1" applyNumberFormat="1" applyFont="1" applyFill="1" applyBorder="1" applyAlignment="1" applyProtection="1">
      <protection hidden="1"/>
    </xf>
    <xf numFmtId="169" fontId="11" fillId="0" borderId="10" xfId="1" applyNumberFormat="1" applyFont="1" applyFill="1" applyBorder="1" applyAlignment="1" applyProtection="1">
      <alignment horizontal="right"/>
      <protection hidden="1"/>
    </xf>
    <xf numFmtId="167" fontId="11" fillId="0" borderId="11" xfId="1" applyNumberFormat="1" applyFont="1" applyFill="1" applyBorder="1" applyAlignment="1" applyProtection="1">
      <alignment horizontal="right"/>
      <protection hidden="1"/>
    </xf>
    <xf numFmtId="164" fontId="9" fillId="0" borderId="12" xfId="1" applyNumberFormat="1" applyFont="1" applyFill="1" applyBorder="1" applyAlignment="1" applyProtection="1">
      <protection hidden="1"/>
    </xf>
    <xf numFmtId="164" fontId="9" fillId="0" borderId="11" xfId="1" applyNumberFormat="1" applyFont="1" applyFill="1" applyBorder="1" applyAlignment="1" applyProtection="1">
      <protection hidden="1"/>
    </xf>
    <xf numFmtId="164" fontId="9" fillId="0" borderId="10" xfId="1" applyNumberFormat="1" applyFont="1" applyFill="1" applyBorder="1" applyAlignment="1" applyProtection="1">
      <protection hidden="1"/>
    </xf>
    <xf numFmtId="4" fontId="11" fillId="0" borderId="11" xfId="1" applyNumberFormat="1" applyFont="1" applyFill="1" applyBorder="1" applyAlignment="1" applyProtection="1">
      <alignment horizontal="center"/>
      <protection hidden="1"/>
    </xf>
    <xf numFmtId="166" fontId="11" fillId="0" borderId="13" xfId="1" applyNumberFormat="1" applyFont="1" applyFill="1" applyBorder="1" applyAlignment="1" applyProtection="1">
      <alignment wrapText="1"/>
      <protection hidden="1"/>
    </xf>
    <xf numFmtId="168" fontId="11" fillId="0" borderId="2" xfId="1" applyNumberFormat="1" applyFont="1" applyFill="1" applyBorder="1" applyAlignment="1" applyProtection="1">
      <protection hidden="1"/>
    </xf>
    <xf numFmtId="169" fontId="11" fillId="0" borderId="2" xfId="1" applyNumberFormat="1" applyFont="1" applyFill="1" applyBorder="1" applyAlignment="1" applyProtection="1">
      <alignment horizontal="right"/>
      <protection hidden="1"/>
    </xf>
    <xf numFmtId="167" fontId="11" fillId="0" borderId="1" xfId="1" applyNumberFormat="1" applyFont="1" applyFill="1" applyBorder="1" applyAlignment="1" applyProtection="1">
      <alignment horizontal="right"/>
      <protection hidden="1"/>
    </xf>
    <xf numFmtId="164" fontId="9" fillId="0" borderId="14" xfId="1" applyNumberFormat="1" applyFont="1" applyFill="1" applyBorder="1" applyAlignment="1" applyProtection="1">
      <protection hidden="1"/>
    </xf>
    <xf numFmtId="164" fontId="9" fillId="0" borderId="1" xfId="1" applyNumberFormat="1" applyFont="1" applyFill="1" applyBorder="1" applyAlignment="1" applyProtection="1"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66" fontId="11" fillId="0" borderId="15" xfId="1" applyNumberFormat="1" applyFont="1" applyFill="1" applyBorder="1" applyAlignment="1" applyProtection="1">
      <alignment wrapText="1"/>
      <protection hidden="1"/>
    </xf>
    <xf numFmtId="164" fontId="11" fillId="0" borderId="12" xfId="1" applyNumberFormat="1" applyFont="1" applyFill="1" applyBorder="1" applyAlignment="1" applyProtection="1">
      <protection hidden="1"/>
    </xf>
    <xf numFmtId="164" fontId="11" fillId="0" borderId="11" xfId="1" applyNumberFormat="1" applyFont="1" applyFill="1" applyBorder="1" applyAlignment="1" applyProtection="1">
      <protection hidden="1"/>
    </xf>
    <xf numFmtId="164" fontId="11" fillId="0" borderId="10" xfId="1" applyNumberFormat="1" applyFont="1" applyFill="1" applyBorder="1" applyAlignment="1" applyProtection="1">
      <protection hidden="1"/>
    </xf>
    <xf numFmtId="166" fontId="9" fillId="0" borderId="15" xfId="1" applyNumberFormat="1" applyFont="1" applyFill="1" applyBorder="1" applyAlignment="1" applyProtection="1">
      <alignment wrapText="1"/>
      <protection hidden="1"/>
    </xf>
    <xf numFmtId="166" fontId="9" fillId="0" borderId="2" xfId="1" applyNumberFormat="1" applyFont="1" applyFill="1" applyBorder="1" applyAlignment="1" applyProtection="1">
      <alignment wrapText="1"/>
      <protection hidden="1"/>
    </xf>
    <xf numFmtId="172" fontId="9" fillId="0" borderId="2" xfId="1" applyNumberFormat="1" applyFont="1" applyFill="1" applyBorder="1" applyAlignment="1" applyProtection="1">
      <alignment wrapText="1"/>
      <protection hidden="1"/>
    </xf>
    <xf numFmtId="168" fontId="9" fillId="0" borderId="2" xfId="1" applyNumberFormat="1" applyFont="1" applyFill="1" applyBorder="1" applyAlignment="1" applyProtection="1">
      <protection hidden="1"/>
    </xf>
    <xf numFmtId="169" fontId="9" fillId="0" borderId="2" xfId="1" applyNumberFormat="1" applyFont="1" applyFill="1" applyBorder="1" applyAlignment="1" applyProtection="1">
      <alignment horizontal="right"/>
      <protection hidden="1"/>
    </xf>
    <xf numFmtId="167" fontId="9" fillId="0" borderId="1" xfId="1" applyNumberFormat="1" applyFont="1" applyFill="1" applyBorder="1" applyAlignment="1" applyProtection="1">
      <alignment horizontal="right"/>
      <protection hidden="1"/>
    </xf>
    <xf numFmtId="4" fontId="9" fillId="0" borderId="1" xfId="1" applyNumberFormat="1" applyFont="1" applyFill="1" applyBorder="1" applyAlignment="1" applyProtection="1">
      <alignment horizontal="center"/>
      <protection hidden="1"/>
    </xf>
    <xf numFmtId="172" fontId="9" fillId="0" borderId="1" xfId="1" applyNumberFormat="1" applyFont="1" applyFill="1" applyBorder="1" applyAlignment="1" applyProtection="1">
      <alignment wrapText="1"/>
      <protection hidden="1"/>
    </xf>
    <xf numFmtId="4" fontId="11" fillId="3" borderId="1" xfId="1" applyNumberFormat="1" applyFont="1" applyFill="1" applyBorder="1" applyAlignment="1" applyProtection="1">
      <alignment horizontal="center"/>
      <protection hidden="1"/>
    </xf>
    <xf numFmtId="168" fontId="9" fillId="0" borderId="10" xfId="1" applyNumberFormat="1" applyFont="1" applyFill="1" applyBorder="1" applyAlignment="1" applyProtection="1">
      <protection hidden="1"/>
    </xf>
    <xf numFmtId="169" fontId="9" fillId="0" borderId="10" xfId="1" applyNumberFormat="1" applyFont="1" applyFill="1" applyBorder="1" applyAlignment="1" applyProtection="1">
      <alignment horizontal="right"/>
      <protection hidden="1"/>
    </xf>
    <xf numFmtId="167" fontId="9" fillId="0" borderId="11" xfId="1" applyNumberFormat="1" applyFont="1" applyFill="1" applyBorder="1" applyAlignment="1" applyProtection="1">
      <alignment horizontal="right"/>
      <protection hidden="1"/>
    </xf>
    <xf numFmtId="4" fontId="9" fillId="3" borderId="11" xfId="1" applyNumberFormat="1" applyFont="1" applyFill="1" applyBorder="1" applyAlignment="1" applyProtection="1">
      <alignment horizontal="center"/>
      <protection hidden="1"/>
    </xf>
    <xf numFmtId="4" fontId="9" fillId="0" borderId="11" xfId="1" applyNumberFormat="1" applyFont="1" applyFill="1" applyBorder="1" applyAlignment="1" applyProtection="1">
      <alignment horizontal="center"/>
      <protection hidden="1"/>
    </xf>
    <xf numFmtId="4" fontId="9" fillId="3" borderId="1" xfId="1" applyNumberFormat="1" applyFont="1" applyFill="1" applyBorder="1" applyAlignment="1" applyProtection="1">
      <alignment horizontal="center"/>
      <protection hidden="1"/>
    </xf>
    <xf numFmtId="166" fontId="11" fillId="3" borderId="15" xfId="1" applyNumberFormat="1" applyFont="1" applyFill="1" applyBorder="1" applyAlignment="1" applyProtection="1">
      <alignment wrapText="1"/>
      <protection hidden="1"/>
    </xf>
    <xf numFmtId="166" fontId="11" fillId="3" borderId="1" xfId="1" applyNumberFormat="1" applyFont="1" applyFill="1" applyBorder="1" applyAlignment="1" applyProtection="1">
      <alignment wrapText="1"/>
      <protection hidden="1"/>
    </xf>
    <xf numFmtId="168" fontId="11" fillId="3" borderId="2" xfId="1" applyNumberFormat="1" applyFont="1" applyFill="1" applyBorder="1" applyAlignment="1" applyProtection="1">
      <protection hidden="1"/>
    </xf>
    <xf numFmtId="169" fontId="11" fillId="3" borderId="2" xfId="1" applyNumberFormat="1" applyFont="1" applyFill="1" applyBorder="1" applyAlignment="1" applyProtection="1">
      <alignment horizontal="right"/>
      <protection hidden="1"/>
    </xf>
    <xf numFmtId="167" fontId="11" fillId="3" borderId="1" xfId="1" applyNumberFormat="1" applyFont="1" applyFill="1" applyBorder="1" applyAlignment="1" applyProtection="1">
      <alignment horizontal="right"/>
      <protection hidden="1"/>
    </xf>
    <xf numFmtId="164" fontId="9" fillId="3" borderId="14" xfId="1" applyNumberFormat="1" applyFont="1" applyFill="1" applyBorder="1" applyAlignment="1" applyProtection="1">
      <protection hidden="1"/>
    </xf>
    <xf numFmtId="164" fontId="9" fillId="3" borderId="1" xfId="1" applyNumberFormat="1" applyFont="1" applyFill="1" applyBorder="1" applyAlignment="1" applyProtection="1">
      <protection hidden="1"/>
    </xf>
    <xf numFmtId="164" fontId="9" fillId="3" borderId="2" xfId="1" applyNumberFormat="1" applyFont="1" applyFill="1" applyBorder="1" applyAlignment="1" applyProtection="1">
      <protection hidden="1"/>
    </xf>
    <xf numFmtId="172" fontId="9" fillId="3" borderId="1" xfId="1" applyNumberFormat="1" applyFont="1" applyFill="1" applyBorder="1" applyAlignment="1" applyProtection="1">
      <alignment wrapText="1"/>
      <protection hidden="1"/>
    </xf>
    <xf numFmtId="168" fontId="9" fillId="3" borderId="10" xfId="1" applyNumberFormat="1" applyFont="1" applyFill="1" applyBorder="1" applyAlignment="1" applyProtection="1">
      <protection hidden="1"/>
    </xf>
    <xf numFmtId="169" fontId="9" fillId="3" borderId="10" xfId="1" applyNumberFormat="1" applyFont="1" applyFill="1" applyBorder="1" applyAlignment="1" applyProtection="1">
      <alignment horizontal="right"/>
      <protection hidden="1"/>
    </xf>
    <xf numFmtId="167" fontId="9" fillId="3" borderId="11" xfId="1" applyNumberFormat="1" applyFont="1" applyFill="1" applyBorder="1" applyAlignment="1" applyProtection="1">
      <alignment horizontal="right"/>
      <protection hidden="1"/>
    </xf>
    <xf numFmtId="168" fontId="9" fillId="3" borderId="2" xfId="1" applyNumberFormat="1" applyFont="1" applyFill="1" applyBorder="1" applyAlignment="1" applyProtection="1">
      <protection hidden="1"/>
    </xf>
    <xf numFmtId="169" fontId="9" fillId="3" borderId="2" xfId="1" applyNumberFormat="1" applyFont="1" applyFill="1" applyBorder="1" applyAlignment="1" applyProtection="1">
      <alignment horizontal="right"/>
      <protection hidden="1"/>
    </xf>
    <xf numFmtId="167" fontId="9" fillId="3" borderId="1" xfId="1" applyNumberFormat="1" applyFont="1" applyFill="1" applyBorder="1" applyAlignment="1" applyProtection="1">
      <alignment horizontal="right"/>
      <protection hidden="1"/>
    </xf>
    <xf numFmtId="166" fontId="11" fillId="3" borderId="14" xfId="1" applyNumberFormat="1" applyFont="1" applyFill="1" applyBorder="1" applyAlignment="1" applyProtection="1">
      <alignment wrapText="1"/>
      <protection hidden="1"/>
    </xf>
    <xf numFmtId="172" fontId="9" fillId="3" borderId="14" xfId="1" applyNumberFormat="1" applyFont="1" applyFill="1" applyBorder="1" applyAlignment="1" applyProtection="1">
      <alignment wrapText="1"/>
      <protection hidden="1"/>
    </xf>
    <xf numFmtId="172" fontId="9" fillId="3" borderId="16" xfId="1" applyNumberFormat="1" applyFont="1" applyFill="1" applyBorder="1" applyAlignment="1" applyProtection="1">
      <alignment wrapText="1"/>
      <protection hidden="1"/>
    </xf>
    <xf numFmtId="167" fontId="9" fillId="3" borderId="14" xfId="1" applyNumberFormat="1" applyFont="1" applyFill="1" applyBorder="1" applyAlignment="1" applyProtection="1">
      <alignment wrapText="1"/>
      <protection hidden="1"/>
    </xf>
    <xf numFmtId="164" fontId="11" fillId="0" borderId="14" xfId="1" applyNumberFormat="1" applyFont="1" applyFill="1" applyBorder="1" applyAlignment="1" applyProtection="1">
      <protection hidden="1"/>
    </xf>
    <xf numFmtId="164" fontId="11" fillId="0" borderId="1" xfId="1" applyNumberFormat="1" applyFont="1" applyFill="1" applyBorder="1" applyAlignment="1" applyProtection="1">
      <protection hidden="1"/>
    </xf>
    <xf numFmtId="0" fontId="11" fillId="0" borderId="1" xfId="1" applyNumberFormat="1" applyFont="1" applyFill="1" applyBorder="1" applyAlignment="1" applyProtection="1">
      <protection hidden="1"/>
    </xf>
    <xf numFmtId="0" fontId="11" fillId="0" borderId="2" xfId="1" applyNumberFormat="1" applyFont="1" applyFill="1" applyBorder="1" applyAlignment="1" applyProtection="1">
      <protection hidden="1"/>
    </xf>
    <xf numFmtId="169" fontId="11" fillId="0" borderId="1" xfId="1" applyNumberFormat="1" applyFont="1" applyFill="1" applyBorder="1" applyAlignment="1" applyProtection="1">
      <alignment horizontal="right"/>
      <protection hidden="1"/>
    </xf>
    <xf numFmtId="164" fontId="14" fillId="3" borderId="1" xfId="1" applyNumberFormat="1" applyFont="1" applyFill="1" applyBorder="1" applyAlignment="1" applyProtection="1">
      <protection hidden="1"/>
    </xf>
    <xf numFmtId="164" fontId="14" fillId="4" borderId="1" xfId="1" applyNumberFormat="1" applyFont="1" applyFill="1" applyBorder="1" applyAlignment="1" applyProtection="1">
      <protection hidden="1"/>
    </xf>
    <xf numFmtId="167" fontId="9" fillId="0" borderId="1" xfId="1" applyNumberFormat="1" applyFont="1" applyFill="1" applyBorder="1" applyAlignment="1" applyProtection="1">
      <alignment horizontal="center"/>
      <protection hidden="1"/>
    </xf>
    <xf numFmtId="166" fontId="11" fillId="0" borderId="14" xfId="1" applyNumberFormat="1" applyFont="1" applyFill="1" applyBorder="1" applyAlignment="1" applyProtection="1">
      <alignment wrapText="1"/>
      <protection hidden="1"/>
    </xf>
    <xf numFmtId="0" fontId="1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1" applyFont="1" applyFill="1" applyBorder="1" applyProtection="1">
      <protection hidden="1"/>
    </xf>
    <xf numFmtId="168" fontId="9" fillId="0" borderId="17" xfId="1" applyNumberFormat="1" applyFont="1" applyFill="1" applyBorder="1" applyAlignment="1" applyProtection="1">
      <alignment horizontal="center"/>
      <protection hidden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4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4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2" xfId="1" applyNumberFormat="1" applyFont="1" applyFill="1" applyBorder="1" applyAlignment="1" applyProtection="1">
      <protection hidden="1"/>
    </xf>
    <xf numFmtId="3" fontId="14" fillId="0" borderId="16" xfId="1" applyNumberFormat="1" applyFont="1" applyFill="1" applyBorder="1" applyAlignment="1" applyProtection="1">
      <protection hidden="1"/>
    </xf>
    <xf numFmtId="3" fontId="14" fillId="0" borderId="14" xfId="1" applyNumberFormat="1" applyFont="1" applyFill="1" applyBorder="1" applyAlignment="1" applyProtection="1">
      <protection hidden="1"/>
    </xf>
    <xf numFmtId="169" fontId="14" fillId="0" borderId="1" xfId="1" applyNumberFormat="1" applyFont="1" applyFill="1" applyBorder="1" applyAlignment="1" applyProtection="1">
      <alignment horizontal="right" wrapText="1"/>
      <protection hidden="1"/>
    </xf>
    <xf numFmtId="0" fontId="19" fillId="5" borderId="15" xfId="0" applyFont="1" applyFill="1" applyBorder="1" applyAlignment="1">
      <alignment horizontal="left" vertical="top" wrapText="1"/>
    </xf>
    <xf numFmtId="0" fontId="19" fillId="6" borderId="15" xfId="0" applyFont="1" applyFill="1" applyBorder="1" applyAlignment="1">
      <alignment horizontal="left" vertical="top" wrapText="1"/>
    </xf>
    <xf numFmtId="0" fontId="19" fillId="7" borderId="15" xfId="0" applyFont="1" applyFill="1" applyBorder="1" applyAlignment="1">
      <alignment horizontal="left" vertical="top" wrapText="1"/>
    </xf>
    <xf numFmtId="0" fontId="19" fillId="8" borderId="15" xfId="0" applyFont="1" applyFill="1" applyBorder="1" applyAlignment="1">
      <alignment horizontal="left" vertical="top" wrapText="1"/>
    </xf>
    <xf numFmtId="0" fontId="19" fillId="0" borderId="15" xfId="0" applyFont="1" applyFill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9" borderId="15" xfId="0" applyFont="1" applyFill="1" applyBorder="1" applyAlignment="1">
      <alignment horizontal="left" vertical="top" wrapText="1"/>
    </xf>
    <xf numFmtId="167" fontId="14" fillId="0" borderId="2" xfId="1" applyNumberFormat="1" applyFont="1" applyFill="1" applyBorder="1" applyAlignment="1" applyProtection="1">
      <alignment vertical="center" wrapText="1"/>
      <protection hidden="1"/>
    </xf>
    <xf numFmtId="167" fontId="14" fillId="0" borderId="16" xfId="1" applyNumberFormat="1" applyFont="1" applyFill="1" applyBorder="1" applyAlignment="1" applyProtection="1">
      <alignment vertical="center" wrapText="1"/>
      <protection hidden="1"/>
    </xf>
    <xf numFmtId="0" fontId="11" fillId="0" borderId="11" xfId="0" applyFont="1" applyBorder="1" applyAlignment="1">
      <alignment horizontal="justify"/>
    </xf>
    <xf numFmtId="167" fontId="9" fillId="0" borderId="11" xfId="1" applyNumberFormat="1" applyFont="1" applyFill="1" applyBorder="1" applyAlignment="1" applyProtection="1">
      <alignment vertical="distributed" wrapText="1"/>
      <protection hidden="1"/>
    </xf>
    <xf numFmtId="168" fontId="11" fillId="0" borderId="11" xfId="1" applyNumberFormat="1" applyFont="1" applyFill="1" applyBorder="1" applyAlignment="1" applyProtection="1">
      <alignment horizontal="center"/>
      <protection hidden="1"/>
    </xf>
    <xf numFmtId="2" fontId="11" fillId="0" borderId="11" xfId="0" applyNumberFormat="1" applyFont="1" applyBorder="1" applyAlignment="1">
      <alignment horizontal="center"/>
    </xf>
    <xf numFmtId="0" fontId="11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NumberFormat="1" applyFont="1" applyFill="1" applyBorder="1" applyAlignment="1" applyProtection="1">
      <alignment horizontal="centerContinuous"/>
      <protection hidden="1"/>
    </xf>
    <xf numFmtId="0" fontId="11" fillId="0" borderId="21" xfId="1" applyNumberFormat="1" applyFont="1" applyFill="1" applyBorder="1" applyAlignment="1" applyProtection="1">
      <alignment horizontal="centerContinuous"/>
      <protection hidden="1"/>
    </xf>
    <xf numFmtId="0" fontId="11" fillId="0" borderId="22" xfId="1" applyNumberFormat="1" applyFont="1" applyFill="1" applyBorder="1" applyAlignment="1" applyProtection="1">
      <alignment horizontal="center"/>
      <protection hidden="1"/>
    </xf>
    <xf numFmtId="0" fontId="11" fillId="0" borderId="1" xfId="1" applyNumberFormat="1" applyFont="1" applyFill="1" applyBorder="1" applyAlignment="1" applyProtection="1">
      <alignment horizontal="center"/>
      <protection hidden="1"/>
    </xf>
    <xf numFmtId="0" fontId="11" fillId="0" borderId="11" xfId="1" applyNumberFormat="1" applyFont="1" applyFill="1" applyBorder="1" applyAlignment="1" applyProtection="1">
      <alignment horizontal="left" vertical="center"/>
      <protection hidden="1"/>
    </xf>
    <xf numFmtId="0" fontId="11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1" xfId="1" applyNumberFormat="1" applyFont="1" applyFill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>
      <alignment horizontal="center"/>
    </xf>
    <xf numFmtId="169" fontId="11" fillId="0" borderId="1" xfId="1" applyNumberFormat="1" applyFont="1" applyFill="1" applyBorder="1" applyAlignment="1" applyProtection="1">
      <alignment horizontal="center"/>
      <protection hidden="1"/>
    </xf>
    <xf numFmtId="0" fontId="14" fillId="0" borderId="1" xfId="1" applyNumberFormat="1" applyFont="1" applyFill="1" applyBorder="1" applyAlignment="1" applyProtection="1">
      <alignment horizontal="center" wrapText="1"/>
      <protection hidden="1"/>
    </xf>
    <xf numFmtId="0" fontId="14" fillId="0" borderId="1" xfId="1" applyNumberFormat="1" applyFont="1" applyFill="1" applyBorder="1" applyAlignment="1" applyProtection="1">
      <alignment horizontal="center"/>
      <protection hidden="1"/>
    </xf>
    <xf numFmtId="0" fontId="11" fillId="0" borderId="1" xfId="5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1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 applyProtection="1">
      <alignment horizontal="center"/>
      <protection hidden="1"/>
    </xf>
    <xf numFmtId="3" fontId="11" fillId="0" borderId="1" xfId="1" applyNumberFormat="1" applyFont="1" applyFill="1" applyBorder="1" applyAlignment="1" applyProtection="1">
      <alignment horizontal="center"/>
      <protection hidden="1"/>
    </xf>
    <xf numFmtId="0" fontId="11" fillId="0" borderId="1" xfId="1" applyFont="1" applyFill="1" applyBorder="1" applyAlignment="1">
      <alignment horizontal="center"/>
    </xf>
    <xf numFmtId="168" fontId="11" fillId="0" borderId="1" xfId="1" applyNumberFormat="1" applyFont="1" applyFill="1" applyBorder="1" applyAlignment="1" applyProtection="1">
      <protection hidden="1"/>
    </xf>
    <xf numFmtId="0" fontId="19" fillId="5" borderId="2" xfId="0" applyFont="1" applyFill="1" applyBorder="1" applyAlignment="1">
      <alignment horizontal="center" wrapText="1"/>
    </xf>
    <xf numFmtId="4" fontId="19" fillId="5" borderId="1" xfId="0" applyNumberFormat="1" applyFont="1" applyFill="1" applyBorder="1" applyAlignment="1">
      <alignment horizontal="right" wrapText="1"/>
    </xf>
    <xf numFmtId="0" fontId="19" fillId="6" borderId="2" xfId="0" applyFont="1" applyFill="1" applyBorder="1" applyAlignment="1">
      <alignment horizontal="center" wrapText="1"/>
    </xf>
    <xf numFmtId="4" fontId="19" fillId="6" borderId="1" xfId="0" applyNumberFormat="1" applyFont="1" applyFill="1" applyBorder="1" applyAlignment="1">
      <alignment horizontal="right" wrapText="1"/>
    </xf>
    <xf numFmtId="0" fontId="19" fillId="7" borderId="2" xfId="0" applyFont="1" applyFill="1" applyBorder="1" applyAlignment="1">
      <alignment horizontal="center" wrapText="1"/>
    </xf>
    <xf numFmtId="4" fontId="19" fillId="7" borderId="1" xfId="0" applyNumberFormat="1" applyFont="1" applyFill="1" applyBorder="1" applyAlignment="1">
      <alignment horizontal="right" wrapText="1"/>
    </xf>
    <xf numFmtId="0" fontId="19" fillId="8" borderId="2" xfId="0" applyFont="1" applyFill="1" applyBorder="1" applyAlignment="1">
      <alignment horizontal="center" wrapText="1"/>
    </xf>
    <xf numFmtId="4" fontId="19" fillId="8" borderId="1" xfId="0" applyNumberFormat="1" applyFont="1" applyFill="1" applyBorder="1" applyAlignment="1">
      <alignment horizontal="right" wrapText="1"/>
    </xf>
    <xf numFmtId="49" fontId="19" fillId="0" borderId="2" xfId="0" applyNumberFormat="1" applyFont="1" applyFill="1" applyBorder="1" applyAlignment="1">
      <alignment horizontal="center" wrapText="1"/>
    </xf>
    <xf numFmtId="4" fontId="19" fillId="0" borderId="1" xfId="0" applyNumberFormat="1" applyFont="1" applyFill="1" applyBorder="1" applyAlignment="1">
      <alignment horizontal="right" wrapText="1"/>
    </xf>
    <xf numFmtId="49" fontId="19" fillId="8" borderId="2" xfId="0" applyNumberFormat="1" applyFont="1" applyFill="1" applyBorder="1" applyAlignment="1">
      <alignment horizontal="center" wrapText="1"/>
    </xf>
    <xf numFmtId="49" fontId="19" fillId="0" borderId="2" xfId="0" applyNumberFormat="1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4" fontId="19" fillId="0" borderId="1" xfId="0" applyNumberFormat="1" applyFont="1" applyBorder="1" applyAlignment="1">
      <alignment horizontal="right" wrapText="1"/>
    </xf>
    <xf numFmtId="0" fontId="19" fillId="9" borderId="2" xfId="0" applyFont="1" applyFill="1" applyBorder="1" applyAlignment="1">
      <alignment horizontal="center" wrapText="1"/>
    </xf>
    <xf numFmtId="4" fontId="19" fillId="9" borderId="1" xfId="0" applyNumberFormat="1" applyFont="1" applyFill="1" applyBorder="1" applyAlignment="1">
      <alignment horizontal="right" wrapText="1"/>
    </xf>
    <xf numFmtId="164" fontId="9" fillId="10" borderId="14" xfId="1" applyNumberFormat="1" applyFont="1" applyFill="1" applyBorder="1" applyAlignment="1" applyProtection="1">
      <protection hidden="1"/>
    </xf>
    <xf numFmtId="164" fontId="9" fillId="10" borderId="1" xfId="1" applyNumberFormat="1" applyFont="1" applyFill="1" applyBorder="1" applyAlignment="1" applyProtection="1">
      <protection hidden="1"/>
    </xf>
    <xf numFmtId="164" fontId="9" fillId="10" borderId="2" xfId="1" applyNumberFormat="1" applyFont="1" applyFill="1" applyBorder="1" applyAlignment="1" applyProtection="1">
      <protection hidden="1"/>
    </xf>
    <xf numFmtId="166" fontId="9" fillId="0" borderId="13" xfId="1" applyNumberFormat="1" applyFont="1" applyFill="1" applyBorder="1" applyAlignment="1" applyProtection="1">
      <alignment wrapText="1"/>
      <protection hidden="1"/>
    </xf>
    <xf numFmtId="166" fontId="9" fillId="0" borderId="14" xfId="1" applyNumberFormat="1" applyFont="1" applyFill="1" applyBorder="1" applyAlignment="1" applyProtection="1">
      <alignment wrapText="1"/>
      <protection hidden="1"/>
    </xf>
    <xf numFmtId="167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13" fillId="0" borderId="1" xfId="1" applyNumberFormat="1" applyFont="1" applyFill="1" applyBorder="1" applyAlignment="1" applyProtection="1">
      <alignment wrapText="1"/>
      <protection hidden="1"/>
    </xf>
    <xf numFmtId="170" fontId="13" fillId="0" borderId="1" xfId="1" applyNumberFormat="1" applyFont="1" applyFill="1" applyBorder="1" applyAlignment="1" applyProtection="1">
      <alignment wrapText="1"/>
      <protection hidden="1"/>
    </xf>
    <xf numFmtId="49" fontId="19" fillId="9" borderId="2" xfId="0" applyNumberFormat="1" applyFont="1" applyFill="1" applyBorder="1" applyAlignment="1">
      <alignment horizontal="center" wrapText="1"/>
    </xf>
    <xf numFmtId="172" fontId="13" fillId="0" borderId="1" xfId="1" applyNumberFormat="1" applyFont="1" applyFill="1" applyBorder="1" applyAlignment="1" applyProtection="1">
      <alignment horizontal="right" wrapText="1"/>
      <protection hidden="1"/>
    </xf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167" fontId="9" fillId="0" borderId="1" xfId="1" applyNumberFormat="1" applyFont="1" applyFill="1" applyBorder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center" vertical="distributed"/>
      <protection hidden="1"/>
    </xf>
    <xf numFmtId="167" fontId="9" fillId="0" borderId="11" xfId="1" applyNumberFormat="1" applyFont="1" applyFill="1" applyBorder="1" applyAlignment="1" applyProtection="1">
      <alignment horizontal="center"/>
      <protection hidden="1"/>
    </xf>
    <xf numFmtId="172" fontId="9" fillId="0" borderId="1" xfId="1" applyNumberFormat="1" applyFont="1" applyFill="1" applyBorder="1" applyAlignment="1" applyProtection="1">
      <alignment wrapText="1"/>
      <protection hidden="1"/>
    </xf>
    <xf numFmtId="166" fontId="11" fillId="0" borderId="13" xfId="1" applyNumberFormat="1" applyFont="1" applyFill="1" applyBorder="1" applyAlignment="1" applyProtection="1">
      <alignment horizontal="left" wrapText="1"/>
      <protection hidden="1"/>
    </xf>
    <xf numFmtId="166" fontId="11" fillId="0" borderId="16" xfId="1" applyNumberFormat="1" applyFont="1" applyFill="1" applyBorder="1" applyAlignment="1" applyProtection="1">
      <alignment horizontal="left" wrapText="1"/>
      <protection hidden="1"/>
    </xf>
    <xf numFmtId="166" fontId="11" fillId="0" borderId="14" xfId="1" applyNumberFormat="1" applyFont="1" applyFill="1" applyBorder="1" applyAlignment="1" applyProtection="1">
      <alignment horizontal="left" wrapText="1"/>
      <protection hidden="1"/>
    </xf>
    <xf numFmtId="167" fontId="9" fillId="0" borderId="13" xfId="1" applyNumberFormat="1" applyFont="1" applyFill="1" applyBorder="1" applyAlignment="1" applyProtection="1">
      <alignment horizontal="left" wrapText="1"/>
      <protection hidden="1"/>
    </xf>
    <xf numFmtId="167" fontId="9" fillId="0" borderId="16" xfId="1" applyNumberFormat="1" applyFont="1" applyFill="1" applyBorder="1" applyAlignment="1" applyProtection="1">
      <alignment horizontal="left" wrapText="1"/>
      <protection hidden="1"/>
    </xf>
    <xf numFmtId="167" fontId="9" fillId="0" borderId="14" xfId="1" applyNumberFormat="1" applyFont="1" applyFill="1" applyBorder="1" applyAlignment="1" applyProtection="1">
      <alignment horizontal="left" wrapText="1"/>
      <protection hidden="1"/>
    </xf>
    <xf numFmtId="166" fontId="11" fillId="0" borderId="1" xfId="1" applyNumberFormat="1" applyFont="1" applyFill="1" applyBorder="1" applyAlignment="1" applyProtection="1">
      <alignment wrapText="1"/>
      <protection hidden="1"/>
    </xf>
    <xf numFmtId="172" fontId="9" fillId="0" borderId="2" xfId="1" applyNumberFormat="1" applyFont="1" applyFill="1" applyBorder="1" applyAlignment="1" applyProtection="1">
      <alignment wrapText="1"/>
      <protection hidden="1"/>
    </xf>
    <xf numFmtId="172" fontId="9" fillId="0" borderId="16" xfId="1" applyNumberFormat="1" applyFont="1" applyFill="1" applyBorder="1" applyAlignment="1" applyProtection="1">
      <alignment wrapText="1"/>
      <protection hidden="1"/>
    </xf>
    <xf numFmtId="172" fontId="9" fillId="0" borderId="12" xfId="1" applyNumberFormat="1" applyFont="1" applyFill="1" applyBorder="1" applyAlignment="1" applyProtection="1">
      <alignment wrapText="1"/>
      <protection hidden="1"/>
    </xf>
    <xf numFmtId="0" fontId="14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14" xfId="1" applyNumberFormat="1" applyFont="1" applyFill="1" applyBorder="1" applyAlignment="1" applyProtection="1">
      <alignment horizontal="left" vertical="justify" wrapText="1"/>
      <protection hidden="1"/>
    </xf>
    <xf numFmtId="172" fontId="9" fillId="0" borderId="16" xfId="1" applyNumberFormat="1" applyFont="1" applyFill="1" applyBorder="1" applyAlignment="1" applyProtection="1">
      <alignment horizontal="left" wrapText="1"/>
      <protection hidden="1"/>
    </xf>
    <xf numFmtId="172" fontId="9" fillId="0" borderId="14" xfId="1" applyNumberFormat="1" applyFont="1" applyFill="1" applyBorder="1" applyAlignment="1" applyProtection="1">
      <alignment horizontal="left" wrapText="1"/>
      <protection hidden="1"/>
    </xf>
    <xf numFmtId="166" fontId="11" fillId="0" borderId="15" xfId="1" applyNumberFormat="1" applyFont="1" applyFill="1" applyBorder="1" applyAlignment="1" applyProtection="1">
      <alignment wrapText="1"/>
      <protection hidden="1"/>
    </xf>
    <xf numFmtId="0" fontId="11" fillId="0" borderId="2" xfId="1" applyNumberFormat="1" applyFont="1" applyFill="1" applyBorder="1" applyAlignment="1" applyProtection="1">
      <alignment horizontal="left"/>
      <protection hidden="1"/>
    </xf>
    <xf numFmtId="0" fontId="11" fillId="0" borderId="16" xfId="1" applyNumberFormat="1" applyFont="1" applyFill="1" applyBorder="1" applyAlignment="1" applyProtection="1">
      <alignment horizontal="left"/>
      <protection hidden="1"/>
    </xf>
    <xf numFmtId="0" fontId="11" fillId="0" borderId="14" xfId="1" applyNumberFormat="1" applyFont="1" applyFill="1" applyBorder="1" applyAlignment="1" applyProtection="1">
      <alignment horizontal="left"/>
      <protection hidden="1"/>
    </xf>
    <xf numFmtId="167" fontId="9" fillId="3" borderId="13" xfId="1" applyNumberFormat="1" applyFont="1" applyFill="1" applyBorder="1" applyAlignment="1" applyProtection="1">
      <alignment horizontal="left" wrapText="1"/>
      <protection hidden="1"/>
    </xf>
    <xf numFmtId="167" fontId="9" fillId="3" borderId="16" xfId="1" applyNumberFormat="1" applyFont="1" applyFill="1" applyBorder="1" applyAlignment="1" applyProtection="1">
      <alignment horizontal="left" wrapText="1"/>
      <protection hidden="1"/>
    </xf>
    <xf numFmtId="167" fontId="9" fillId="3" borderId="14" xfId="1" applyNumberFormat="1" applyFont="1" applyFill="1" applyBorder="1" applyAlignment="1" applyProtection="1">
      <alignment horizontal="left" wrapText="1"/>
      <protection hidden="1"/>
    </xf>
    <xf numFmtId="166" fontId="9" fillId="0" borderId="13" xfId="1" applyNumberFormat="1" applyFont="1" applyFill="1" applyBorder="1" applyAlignment="1" applyProtection="1">
      <alignment horizontal="left" wrapText="1"/>
      <protection hidden="1"/>
    </xf>
    <xf numFmtId="166" fontId="9" fillId="0" borderId="16" xfId="1" applyNumberFormat="1" applyFont="1" applyFill="1" applyBorder="1" applyAlignment="1" applyProtection="1">
      <alignment horizontal="left" wrapText="1"/>
      <protection hidden="1"/>
    </xf>
    <xf numFmtId="166" fontId="9" fillId="0" borderId="14" xfId="1" applyNumberFormat="1" applyFont="1" applyFill="1" applyBorder="1" applyAlignment="1" applyProtection="1">
      <alignment horizontal="left" wrapText="1"/>
      <protection hidden="1"/>
    </xf>
    <xf numFmtId="172" fontId="9" fillId="0" borderId="14" xfId="1" applyNumberFormat="1" applyFont="1" applyFill="1" applyBorder="1" applyAlignment="1" applyProtection="1">
      <alignment wrapText="1"/>
      <protection hidden="1"/>
    </xf>
    <xf numFmtId="172" fontId="11" fillId="3" borderId="2" xfId="1" applyNumberFormat="1" applyFont="1" applyFill="1" applyBorder="1" applyAlignment="1" applyProtection="1">
      <alignment horizontal="left" wrapText="1"/>
      <protection hidden="1"/>
    </xf>
    <xf numFmtId="172" fontId="11" fillId="3" borderId="16" xfId="1" applyNumberFormat="1" applyFont="1" applyFill="1" applyBorder="1" applyAlignment="1" applyProtection="1">
      <alignment horizontal="left" wrapText="1"/>
      <protection hidden="1"/>
    </xf>
    <xf numFmtId="172" fontId="11" fillId="3" borderId="14" xfId="1" applyNumberFormat="1" applyFont="1" applyFill="1" applyBorder="1" applyAlignment="1" applyProtection="1">
      <alignment horizontal="left" wrapText="1"/>
      <protection hidden="1"/>
    </xf>
    <xf numFmtId="172" fontId="9" fillId="3" borderId="2" xfId="1" applyNumberFormat="1" applyFont="1" applyFill="1" applyBorder="1" applyAlignment="1" applyProtection="1">
      <alignment horizontal="left" wrapText="1"/>
      <protection hidden="1"/>
    </xf>
    <xf numFmtId="172" fontId="9" fillId="3" borderId="14" xfId="1" applyNumberFormat="1" applyFont="1" applyFill="1" applyBorder="1" applyAlignment="1" applyProtection="1">
      <alignment horizontal="left" wrapText="1"/>
      <protection hidden="1"/>
    </xf>
    <xf numFmtId="0" fontId="8" fillId="0" borderId="0" xfId="0" applyFont="1" applyFill="1" applyAlignment="1">
      <alignment horizontal="center" wrapText="1"/>
    </xf>
    <xf numFmtId="0" fontId="0" fillId="0" borderId="0" xfId="0"/>
    <xf numFmtId="166" fontId="11" fillId="0" borderId="23" xfId="1" applyNumberFormat="1" applyFont="1" applyFill="1" applyBorder="1" applyAlignment="1" applyProtection="1">
      <alignment wrapText="1"/>
      <protection hidden="1"/>
    </xf>
    <xf numFmtId="166" fontId="11" fillId="0" borderId="24" xfId="1" applyNumberFormat="1" applyFont="1" applyFill="1" applyBorder="1" applyAlignment="1" applyProtection="1">
      <alignment wrapText="1"/>
      <protection hidden="1"/>
    </xf>
    <xf numFmtId="166" fontId="11" fillId="0" borderId="12" xfId="1" applyNumberFormat="1" applyFont="1" applyFill="1" applyBorder="1" applyAlignment="1" applyProtection="1">
      <alignment wrapText="1"/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6" fontId="11" fillId="0" borderId="16" xfId="1" applyNumberFormat="1" applyFont="1" applyFill="1" applyBorder="1" applyAlignment="1" applyProtection="1">
      <alignment wrapText="1"/>
      <protection hidden="1"/>
    </xf>
    <xf numFmtId="166" fontId="11" fillId="0" borderId="14" xfId="1" applyNumberFormat="1" applyFont="1" applyFill="1" applyBorder="1" applyAlignment="1" applyProtection="1">
      <alignment wrapText="1"/>
      <protection hidden="1"/>
    </xf>
    <xf numFmtId="172" fontId="11" fillId="0" borderId="2" xfId="1" applyNumberFormat="1" applyFont="1" applyFill="1" applyBorder="1" applyAlignment="1" applyProtection="1">
      <alignment wrapText="1"/>
      <protection hidden="1"/>
    </xf>
    <xf numFmtId="172" fontId="11" fillId="0" borderId="16" xfId="1" applyNumberFormat="1" applyFont="1" applyFill="1" applyBorder="1" applyAlignment="1" applyProtection="1">
      <alignment wrapText="1"/>
      <protection hidden="1"/>
    </xf>
    <xf numFmtId="172" fontId="11" fillId="0" borderId="12" xfId="1" applyNumberFormat="1" applyFont="1" applyFill="1" applyBorder="1" applyAlignment="1" applyProtection="1">
      <alignment wrapText="1"/>
      <protection hidden="1"/>
    </xf>
    <xf numFmtId="0" fontId="13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14" xfId="1" applyNumberFormat="1" applyFont="1" applyFill="1" applyBorder="1" applyAlignment="1" applyProtection="1">
      <alignment horizontal="left" vertical="justify" wrapText="1"/>
      <protection hidden="1"/>
    </xf>
    <xf numFmtId="172" fontId="9" fillId="3" borderId="1" xfId="1" applyNumberFormat="1" applyFont="1" applyFill="1" applyBorder="1" applyAlignment="1" applyProtection="1">
      <alignment wrapText="1"/>
      <protection hidden="1"/>
    </xf>
    <xf numFmtId="166" fontId="11" fillId="3" borderId="13" xfId="1" applyNumberFormat="1" applyFont="1" applyFill="1" applyBorder="1" applyAlignment="1" applyProtection="1">
      <alignment horizontal="left" wrapText="1"/>
      <protection hidden="1"/>
    </xf>
    <xf numFmtId="166" fontId="11" fillId="3" borderId="16" xfId="1" applyNumberFormat="1" applyFont="1" applyFill="1" applyBorder="1" applyAlignment="1" applyProtection="1">
      <alignment horizontal="left" wrapText="1"/>
      <protection hidden="1"/>
    </xf>
    <xf numFmtId="166" fontId="11" fillId="3" borderId="14" xfId="1" applyNumberFormat="1" applyFont="1" applyFill="1" applyBorder="1" applyAlignment="1" applyProtection="1">
      <alignment horizontal="left" wrapText="1"/>
      <protection hidden="1"/>
    </xf>
    <xf numFmtId="166" fontId="9" fillId="3" borderId="13" xfId="1" applyNumberFormat="1" applyFont="1" applyFill="1" applyBorder="1" applyAlignment="1" applyProtection="1">
      <alignment horizontal="left" wrapText="1"/>
      <protection hidden="1"/>
    </xf>
    <xf numFmtId="166" fontId="9" fillId="3" borderId="16" xfId="1" applyNumberFormat="1" applyFont="1" applyFill="1" applyBorder="1" applyAlignment="1" applyProtection="1">
      <alignment horizontal="left" wrapText="1"/>
      <protection hidden="1"/>
    </xf>
    <xf numFmtId="166" fontId="9" fillId="3" borderId="14" xfId="1" applyNumberFormat="1" applyFont="1" applyFill="1" applyBorder="1" applyAlignment="1" applyProtection="1">
      <alignment horizontal="left" wrapText="1"/>
      <protection hidden="1"/>
    </xf>
    <xf numFmtId="172" fontId="9" fillId="0" borderId="13" xfId="1" applyNumberFormat="1" applyFont="1" applyFill="1" applyBorder="1" applyAlignment="1" applyProtection="1">
      <alignment horizontal="left" wrapText="1"/>
      <protection hidden="1"/>
    </xf>
    <xf numFmtId="167" fontId="9" fillId="0" borderId="0" xfId="1" applyNumberFormat="1" applyFont="1" applyFill="1" applyBorder="1" applyAlignment="1" applyProtection="1">
      <alignment horizontal="left" wrapText="1"/>
      <protection hidden="1"/>
    </xf>
    <xf numFmtId="172" fontId="9" fillId="0" borderId="0" xfId="1" applyNumberFormat="1" applyFont="1" applyFill="1" applyBorder="1" applyAlignment="1" applyProtection="1">
      <alignment horizontal="left" wrapText="1"/>
      <protection hidden="1"/>
    </xf>
    <xf numFmtId="0" fontId="13" fillId="0" borderId="1" xfId="1" applyNumberFormat="1" applyFont="1" applyFill="1" applyBorder="1" applyAlignment="1" applyProtection="1">
      <alignment horizontal="center" vertical="justify"/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0" fontId="14" fillId="0" borderId="1" xfId="0" applyFont="1" applyBorder="1" applyAlignment="1">
      <alignment vertical="center" wrapText="1"/>
    </xf>
    <xf numFmtId="3" fontId="14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67" fontId="14" fillId="0" borderId="1" xfId="1" applyNumberFormat="1" applyFont="1" applyFill="1" applyBorder="1" applyAlignment="1" applyProtection="1">
      <alignment vertical="center" wrapText="1"/>
      <protection hidden="1"/>
    </xf>
    <xf numFmtId="0" fontId="13" fillId="0" borderId="0" xfId="1" applyNumberFormat="1" applyFont="1" applyFill="1" applyBorder="1" applyAlignment="1" applyProtection="1">
      <alignment horizontal="center"/>
      <protection hidden="1"/>
    </xf>
    <xf numFmtId="0" fontId="22" fillId="0" borderId="0" xfId="0" applyFont="1" applyBorder="1" applyAlignment="1"/>
    <xf numFmtId="167" fontId="13" fillId="0" borderId="1" xfId="1" applyNumberFormat="1" applyFont="1" applyFill="1" applyBorder="1" applyAlignment="1" applyProtection="1">
      <alignment vertical="center"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2" xfId="1" applyNumberFormat="1" applyFont="1" applyFill="1" applyBorder="1" applyAlignment="1" applyProtection="1">
      <protection hidden="1"/>
    </xf>
    <xf numFmtId="3" fontId="14" fillId="0" borderId="16" xfId="1" applyNumberFormat="1" applyFont="1" applyFill="1" applyBorder="1" applyAlignment="1" applyProtection="1">
      <protection hidden="1"/>
    </xf>
    <xf numFmtId="3" fontId="14" fillId="0" borderId="14" xfId="1" applyNumberFormat="1" applyFont="1" applyFill="1" applyBorder="1" applyAlignment="1" applyProtection="1">
      <protection hidden="1"/>
    </xf>
    <xf numFmtId="167" fontId="13" fillId="0" borderId="2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6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2" xfId="1" applyNumberFormat="1" applyFont="1" applyFill="1" applyBorder="1" applyAlignment="1" applyProtection="1">
      <alignment vertical="center" wrapText="1"/>
      <protection hidden="1"/>
    </xf>
    <xf numFmtId="0" fontId="14" fillId="0" borderId="16" xfId="1" applyNumberFormat="1" applyFont="1" applyFill="1" applyBorder="1" applyAlignment="1" applyProtection="1">
      <alignment vertical="center" wrapText="1"/>
      <protection hidden="1"/>
    </xf>
    <xf numFmtId="0" fontId="14" fillId="0" borderId="14" xfId="1" applyNumberFormat="1" applyFont="1" applyFill="1" applyBorder="1" applyAlignment="1" applyProtection="1">
      <alignment vertical="center" wrapText="1"/>
      <protection hidden="1"/>
    </xf>
    <xf numFmtId="0" fontId="13" fillId="0" borderId="2" xfId="1" applyNumberFormat="1" applyFont="1" applyFill="1" applyBorder="1" applyAlignment="1" applyProtection="1">
      <alignment vertical="center" wrapText="1"/>
      <protection hidden="1"/>
    </xf>
    <xf numFmtId="0" fontId="13" fillId="0" borderId="16" xfId="1" applyNumberFormat="1" applyFont="1" applyFill="1" applyBorder="1" applyAlignment="1" applyProtection="1">
      <alignment vertical="center" wrapText="1"/>
      <protection hidden="1"/>
    </xf>
    <xf numFmtId="0" fontId="13" fillId="0" borderId="14" xfId="1" applyNumberFormat="1" applyFont="1" applyFill="1" applyBorder="1" applyAlignment="1" applyProtection="1">
      <alignment vertical="center" wrapText="1"/>
      <protection hidden="1"/>
    </xf>
    <xf numFmtId="0" fontId="13" fillId="0" borderId="2" xfId="1" applyNumberFormat="1" applyFont="1" applyFill="1" applyBorder="1" applyAlignment="1" applyProtection="1">
      <alignment horizontal="left" vertical="justify"/>
      <protection hidden="1"/>
    </xf>
    <xf numFmtId="0" fontId="13" fillId="0" borderId="16" xfId="1" applyNumberFormat="1" applyFont="1" applyFill="1" applyBorder="1" applyAlignment="1" applyProtection="1">
      <alignment horizontal="left" vertical="justify"/>
      <protection hidden="1"/>
    </xf>
    <xf numFmtId="0" fontId="13" fillId="0" borderId="14" xfId="1" applyNumberFormat="1" applyFont="1" applyFill="1" applyBorder="1" applyAlignment="1" applyProtection="1">
      <alignment horizontal="left" vertical="justify"/>
      <protection hidden="1"/>
    </xf>
    <xf numFmtId="0" fontId="13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4" xfId="1" applyNumberFormat="1" applyFont="1" applyFill="1" applyBorder="1" applyAlignment="1" applyProtection="1">
      <alignment horizontal="left" vertical="center" wrapText="1"/>
      <protection hidden="1"/>
    </xf>
  </cellXfs>
  <cellStyles count="8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  <cellStyle name="Обычный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zoomScale="80" zoomScaleNormal="80" workbookViewId="0">
      <selection activeCell="A11" sqref="A11:E11"/>
    </sheetView>
  </sheetViews>
  <sheetFormatPr defaultRowHeight="11.25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>
      <c r="D1" s="271" t="s">
        <v>21</v>
      </c>
      <c r="E1" s="271"/>
    </row>
    <row r="2" spans="1:5" ht="18.75">
      <c r="D2" s="271" t="s">
        <v>22</v>
      </c>
      <c r="E2" s="271"/>
    </row>
    <row r="3" spans="1:5" ht="18.75">
      <c r="D3" s="271" t="s">
        <v>147</v>
      </c>
      <c r="E3" s="271"/>
    </row>
    <row r="4" spans="1:5" ht="18.75">
      <c r="D4" s="6" t="s">
        <v>254</v>
      </c>
      <c r="E4" s="6"/>
    </row>
    <row r="5" spans="1:5" ht="18.75" hidden="1">
      <c r="D5" s="19"/>
      <c r="E5" s="6"/>
    </row>
    <row r="6" spans="1:5" ht="18.75" hidden="1">
      <c r="D6" s="20"/>
      <c r="E6" s="6"/>
    </row>
    <row r="7" spans="1:5" ht="18.75" hidden="1">
      <c r="D7" s="20"/>
      <c r="E7" s="6"/>
    </row>
    <row r="8" spans="1:5" ht="18.75">
      <c r="D8" s="6"/>
      <c r="E8" s="6"/>
    </row>
    <row r="10" spans="1:5" ht="39" customHeight="1">
      <c r="A10" s="272" t="s">
        <v>263</v>
      </c>
      <c r="B10" s="273"/>
      <c r="C10" s="273"/>
      <c r="D10" s="273"/>
      <c r="E10" s="273"/>
    </row>
    <row r="11" spans="1:5" ht="20.25">
      <c r="A11" s="273" t="s">
        <v>216</v>
      </c>
      <c r="B11" s="272"/>
      <c r="C11" s="272"/>
      <c r="D11" s="272"/>
      <c r="E11" s="272"/>
    </row>
    <row r="12" spans="1:5" ht="20.25">
      <c r="A12" s="7"/>
      <c r="B12" s="8"/>
      <c r="C12" s="9"/>
      <c r="D12" s="10"/>
      <c r="E12" s="11" t="s">
        <v>18</v>
      </c>
    </row>
    <row r="15" spans="1:5" s="14" customFormat="1" ht="55.5" customHeight="1">
      <c r="A15" s="12" t="s">
        <v>1</v>
      </c>
      <c r="B15" s="13" t="s">
        <v>0</v>
      </c>
      <c r="C15" s="13" t="s">
        <v>148</v>
      </c>
      <c r="D15" s="13" t="s">
        <v>173</v>
      </c>
      <c r="E15" s="13" t="s">
        <v>223</v>
      </c>
    </row>
    <row r="16" spans="1:5" ht="37.5" hidden="1">
      <c r="A16" s="4" t="s">
        <v>19</v>
      </c>
      <c r="B16" s="15" t="s">
        <v>2</v>
      </c>
      <c r="C16" s="5"/>
      <c r="D16" s="5"/>
      <c r="E16" s="5"/>
    </row>
    <row r="17" spans="1:8" ht="37.5">
      <c r="A17" s="4" t="s">
        <v>4</v>
      </c>
      <c r="B17" s="15" t="s">
        <v>3</v>
      </c>
      <c r="C17" s="5">
        <f>C18</f>
        <v>0</v>
      </c>
      <c r="D17" s="5">
        <f>D18</f>
        <v>0</v>
      </c>
      <c r="E17" s="5">
        <f>E18</f>
        <v>0</v>
      </c>
    </row>
    <row r="18" spans="1:8" ht="37.5" customHeight="1">
      <c r="A18" s="4" t="s">
        <v>5</v>
      </c>
      <c r="B18" s="15" t="s">
        <v>193</v>
      </c>
      <c r="C18" s="5">
        <f>C19+C23</f>
        <v>0</v>
      </c>
      <c r="D18" s="5">
        <f>D19+D23</f>
        <v>0</v>
      </c>
      <c r="E18" s="5">
        <f>E19+E23</f>
        <v>0</v>
      </c>
      <c r="G18" s="18"/>
      <c r="H18" s="18"/>
    </row>
    <row r="19" spans="1:8" ht="18.75">
      <c r="A19" s="4" t="s">
        <v>7</v>
      </c>
      <c r="B19" s="15" t="s">
        <v>6</v>
      </c>
      <c r="C19" s="5">
        <f>C20</f>
        <v>-4508100</v>
      </c>
      <c r="D19" s="5">
        <f t="shared" ref="D19:E21" si="0">D20</f>
        <v>-3760100</v>
      </c>
      <c r="E19" s="5">
        <f t="shared" si="0"/>
        <v>-3859300</v>
      </c>
    </row>
    <row r="20" spans="1:8" ht="18.75">
      <c r="A20" s="4" t="s">
        <v>9</v>
      </c>
      <c r="B20" s="15" t="s">
        <v>8</v>
      </c>
      <c r="C20" s="5">
        <f>C21</f>
        <v>-4508100</v>
      </c>
      <c r="D20" s="5">
        <f t="shared" si="0"/>
        <v>-3760100</v>
      </c>
      <c r="E20" s="5">
        <f t="shared" si="0"/>
        <v>-3859300</v>
      </c>
    </row>
    <row r="21" spans="1:8" ht="37.5">
      <c r="A21" s="4" t="s">
        <v>11</v>
      </c>
      <c r="B21" s="15" t="s">
        <v>10</v>
      </c>
      <c r="C21" s="5">
        <f>C22</f>
        <v>-4508100</v>
      </c>
      <c r="D21" s="5">
        <f t="shared" si="0"/>
        <v>-3760100</v>
      </c>
      <c r="E21" s="5">
        <f t="shared" si="0"/>
        <v>-3859300</v>
      </c>
    </row>
    <row r="22" spans="1:8" ht="37.5">
      <c r="A22" s="4" t="s">
        <v>23</v>
      </c>
      <c r="B22" s="15" t="s">
        <v>25</v>
      </c>
      <c r="C22" s="5">
        <f>'Приложение 2 доходы'!C10*(-1)</f>
        <v>-4508100</v>
      </c>
      <c r="D22" s="5">
        <f>'Приложение 2 доходы'!D10*(-1)</f>
        <v>-3760100</v>
      </c>
      <c r="E22" s="5">
        <f>'Приложение 2 доходы'!E10*(-1)</f>
        <v>-3859300</v>
      </c>
    </row>
    <row r="23" spans="1:8" ht="18.75">
      <c r="A23" s="4" t="s">
        <v>13</v>
      </c>
      <c r="B23" s="15" t="s">
        <v>12</v>
      </c>
      <c r="C23" s="5">
        <f>C24</f>
        <v>4508100</v>
      </c>
      <c r="D23" s="5">
        <f t="shared" ref="D23:E25" si="1">D24</f>
        <v>3760100</v>
      </c>
      <c r="E23" s="5">
        <f t="shared" si="1"/>
        <v>3859300</v>
      </c>
    </row>
    <row r="24" spans="1:8" ht="18.75">
      <c r="A24" s="4" t="s">
        <v>15</v>
      </c>
      <c r="B24" s="15" t="s">
        <v>14</v>
      </c>
      <c r="C24" s="5">
        <f>C25</f>
        <v>4508100</v>
      </c>
      <c r="D24" s="5">
        <f t="shared" si="1"/>
        <v>3760100</v>
      </c>
      <c r="E24" s="5">
        <f t="shared" si="1"/>
        <v>3859300</v>
      </c>
    </row>
    <row r="25" spans="1:8" ht="39.75" customHeight="1">
      <c r="A25" s="4" t="s">
        <v>17</v>
      </c>
      <c r="B25" s="15" t="s">
        <v>16</v>
      </c>
      <c r="C25" s="5">
        <f>C26</f>
        <v>4508100</v>
      </c>
      <c r="D25" s="5">
        <f t="shared" si="1"/>
        <v>3760100</v>
      </c>
      <c r="E25" s="5">
        <f t="shared" si="1"/>
        <v>3859300</v>
      </c>
    </row>
    <row r="26" spans="1:8" ht="39.75" customHeight="1">
      <c r="A26" s="4" t="s">
        <v>24</v>
      </c>
      <c r="B26" s="15" t="s">
        <v>26</v>
      </c>
      <c r="C26" s="5">
        <f>'Приложение 5'!X11</f>
        <v>4508100</v>
      </c>
      <c r="D26" s="5">
        <f>'Приложение 5'!Y123</f>
        <v>3760100</v>
      </c>
      <c r="E26" s="5">
        <f>'Приложение 5'!Z123</f>
        <v>3859300</v>
      </c>
    </row>
    <row r="27" spans="1:8" ht="39.75" customHeight="1">
      <c r="A27" s="235" t="s">
        <v>136</v>
      </c>
      <c r="B27" s="15" t="s">
        <v>20</v>
      </c>
      <c r="C27" s="5">
        <v>0</v>
      </c>
      <c r="D27" s="5">
        <v>0</v>
      </c>
      <c r="E27" s="5">
        <v>0</v>
      </c>
    </row>
    <row r="28" spans="1:8">
      <c r="B28" s="16"/>
      <c r="C28" s="17"/>
      <c r="D28" s="18"/>
      <c r="E28" s="18"/>
    </row>
    <row r="29" spans="1:8">
      <c r="B29" s="16"/>
      <c r="C29" s="17"/>
      <c r="D29" s="18"/>
      <c r="E29" s="18"/>
    </row>
    <row r="30" spans="1:8">
      <c r="B30" s="16"/>
      <c r="C30" s="17"/>
      <c r="D30" s="18"/>
      <c r="E30" s="18"/>
    </row>
    <row r="31" spans="1:8">
      <c r="B31" s="16"/>
      <c r="C31" s="17"/>
      <c r="D31" s="18"/>
      <c r="E31" s="18"/>
    </row>
    <row r="32" spans="1:8">
      <c r="B32" s="16"/>
      <c r="C32" s="17"/>
      <c r="D32" s="18"/>
      <c r="E32" s="18"/>
    </row>
    <row r="33" spans="2:5">
      <c r="B33" s="16"/>
      <c r="C33" s="17"/>
      <c r="D33" s="18"/>
      <c r="E33" s="18"/>
    </row>
    <row r="34" spans="2:5">
      <c r="B34" s="16"/>
      <c r="C34" s="17"/>
      <c r="D34" s="18"/>
      <c r="E34" s="18"/>
    </row>
    <row r="35" spans="2:5">
      <c r="B35" s="16"/>
      <c r="C35" s="17"/>
      <c r="D35" s="18"/>
      <c r="E35" s="18"/>
    </row>
    <row r="36" spans="2:5">
      <c r="B36" s="16"/>
      <c r="C36" s="17"/>
      <c r="D36" s="18"/>
      <c r="E36" s="18"/>
    </row>
    <row r="37" spans="2:5">
      <c r="B37" s="16"/>
      <c r="C37" s="17"/>
      <c r="D37" s="18"/>
      <c r="E37" s="18"/>
    </row>
    <row r="38" spans="2:5">
      <c r="B38" s="16"/>
      <c r="C38" s="17"/>
      <c r="D38" s="18"/>
      <c r="E38" s="18"/>
    </row>
    <row r="39" spans="2:5">
      <c r="B39" s="16"/>
      <c r="C39" s="17"/>
      <c r="D39" s="18"/>
      <c r="E39" s="18"/>
    </row>
    <row r="40" spans="2:5">
      <c r="B40" s="16"/>
      <c r="C40" s="17"/>
      <c r="D40" s="18"/>
      <c r="E40" s="18"/>
    </row>
    <row r="41" spans="2:5">
      <c r="B41" s="16"/>
      <c r="C41" s="17"/>
      <c r="D41" s="18"/>
      <c r="E41" s="18"/>
    </row>
    <row r="42" spans="2:5">
      <c r="B42" s="16"/>
      <c r="C42" s="17"/>
      <c r="D42" s="18"/>
      <c r="E42" s="18"/>
    </row>
    <row r="43" spans="2:5">
      <c r="B43" s="16"/>
      <c r="C43" s="17"/>
      <c r="D43" s="18"/>
      <c r="E43" s="18"/>
    </row>
    <row r="44" spans="2:5">
      <c r="B44" s="16"/>
      <c r="C44" s="17"/>
      <c r="D44" s="18"/>
      <c r="E44" s="18"/>
    </row>
    <row r="45" spans="2:5">
      <c r="B45" s="16"/>
      <c r="C45" s="17"/>
      <c r="D45" s="18"/>
      <c r="E45" s="18"/>
    </row>
    <row r="46" spans="2:5">
      <c r="B46" s="16"/>
      <c r="C46" s="17"/>
      <c r="D46" s="18"/>
      <c r="E46" s="18"/>
    </row>
    <row r="47" spans="2:5">
      <c r="B47" s="16"/>
      <c r="C47" s="17"/>
      <c r="D47" s="18"/>
      <c r="E47" s="18"/>
    </row>
    <row r="48" spans="2:5">
      <c r="B48" s="16"/>
      <c r="C48" s="17"/>
      <c r="D48" s="18"/>
      <c r="E48" s="18"/>
    </row>
    <row r="49" spans="2:5">
      <c r="B49" s="16"/>
      <c r="C49" s="17"/>
      <c r="D49" s="18"/>
      <c r="E49" s="18"/>
    </row>
    <row r="50" spans="2:5">
      <c r="B50" s="16"/>
    </row>
    <row r="51" spans="2:5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19685039370078741" top="0.55118110236220474" bottom="0.4724409448818898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topLeftCell="A40" zoomScale="80" zoomScaleNormal="80" workbookViewId="0">
      <selection activeCell="B50" sqref="B50"/>
    </sheetView>
  </sheetViews>
  <sheetFormatPr defaultRowHeight="15.75"/>
  <cols>
    <col min="1" max="1" width="74" style="21" customWidth="1"/>
    <col min="2" max="2" width="33.33203125" style="22" customWidth="1"/>
    <col min="3" max="4" width="17.1640625" style="25" customWidth="1"/>
    <col min="5" max="5" width="18" style="25" customWidth="1"/>
  </cols>
  <sheetData>
    <row r="1" spans="1:5">
      <c r="C1" s="23"/>
      <c r="D1" s="23"/>
      <c r="E1" s="24" t="s">
        <v>155</v>
      </c>
    </row>
    <row r="2" spans="1:5">
      <c r="C2" s="23"/>
      <c r="D2" s="23"/>
      <c r="E2" s="23" t="s">
        <v>22</v>
      </c>
    </row>
    <row r="3" spans="1:5">
      <c r="C3" s="23"/>
      <c r="D3" s="23"/>
      <c r="E3" s="23" t="s">
        <v>146</v>
      </c>
    </row>
    <row r="4" spans="1:5">
      <c r="C4" s="23"/>
      <c r="D4" s="23"/>
      <c r="E4" s="23" t="s">
        <v>241</v>
      </c>
    </row>
    <row r="6" spans="1:5" ht="39.75" customHeight="1">
      <c r="A6" s="274" t="s">
        <v>217</v>
      </c>
      <c r="B6" s="274"/>
      <c r="C6" s="274"/>
      <c r="D6" s="274"/>
      <c r="E6" s="274"/>
    </row>
    <row r="7" spans="1:5" ht="16.5" thickBot="1">
      <c r="E7" s="25" t="s">
        <v>18</v>
      </c>
    </row>
    <row r="8" spans="1:5" ht="25.5">
      <c r="A8" s="202" t="s">
        <v>0</v>
      </c>
      <c r="B8" s="201" t="s">
        <v>161</v>
      </c>
      <c r="C8" s="205">
        <v>2024</v>
      </c>
      <c r="D8" s="201">
        <v>2025</v>
      </c>
      <c r="E8" s="206">
        <v>2026</v>
      </c>
    </row>
    <row r="9" spans="1:5" ht="12.75">
      <c r="A9" s="202">
        <v>1</v>
      </c>
      <c r="B9" s="202">
        <v>2</v>
      </c>
      <c r="C9" s="203">
        <v>3</v>
      </c>
      <c r="D9" s="202">
        <v>4</v>
      </c>
      <c r="E9" s="204">
        <v>5</v>
      </c>
    </row>
    <row r="10" spans="1:5" s="26" customFormat="1" ht="22.5">
      <c r="A10" s="213" t="s">
        <v>174</v>
      </c>
      <c r="B10" s="245" t="s">
        <v>27</v>
      </c>
      <c r="C10" s="246">
        <f>C11+C51</f>
        <v>4508100</v>
      </c>
      <c r="D10" s="246">
        <f>D11+D51</f>
        <v>3760100</v>
      </c>
      <c r="E10" s="246">
        <f>E11+E51</f>
        <v>3859300</v>
      </c>
    </row>
    <row r="11" spans="1:5" s="26" customFormat="1" ht="12.75">
      <c r="A11" s="213" t="s">
        <v>29</v>
      </c>
      <c r="B11" s="245" t="s">
        <v>28</v>
      </c>
      <c r="C11" s="246">
        <f>C12+C18+C28+C36+C47</f>
        <v>1262800</v>
      </c>
      <c r="D11" s="246">
        <f>D12+D18+D28+D36+D47</f>
        <v>1215000</v>
      </c>
      <c r="E11" s="246">
        <f>E12+E18+E28+E36+E47</f>
        <v>1234000</v>
      </c>
    </row>
    <row r="12" spans="1:5" s="26" customFormat="1" ht="12.75">
      <c r="A12" s="214" t="s">
        <v>31</v>
      </c>
      <c r="B12" s="247" t="s">
        <v>30</v>
      </c>
      <c r="C12" s="248">
        <f>C13</f>
        <v>218000</v>
      </c>
      <c r="D12" s="248">
        <f>D13</f>
        <v>227000</v>
      </c>
      <c r="E12" s="248">
        <f>E13</f>
        <v>238000</v>
      </c>
    </row>
    <row r="13" spans="1:5" s="26" customFormat="1" ht="12.75">
      <c r="A13" s="215" t="s">
        <v>33</v>
      </c>
      <c r="B13" s="249" t="s">
        <v>32</v>
      </c>
      <c r="C13" s="250">
        <f>C14+C16</f>
        <v>218000</v>
      </c>
      <c r="D13" s="250">
        <f>D14+D16</f>
        <v>227000</v>
      </c>
      <c r="E13" s="250">
        <f>E14+E16</f>
        <v>238000</v>
      </c>
    </row>
    <row r="14" spans="1:5" s="26" customFormat="1" ht="54" customHeight="1">
      <c r="A14" s="216" t="s">
        <v>35</v>
      </c>
      <c r="B14" s="251" t="s">
        <v>34</v>
      </c>
      <c r="C14" s="252">
        <f>C15</f>
        <v>216000</v>
      </c>
      <c r="D14" s="252">
        <f>D15</f>
        <v>225000</v>
      </c>
      <c r="E14" s="252">
        <f>E15</f>
        <v>235000</v>
      </c>
    </row>
    <row r="15" spans="1:5" s="26" customFormat="1" ht="84" customHeight="1">
      <c r="A15" s="217" t="s">
        <v>156</v>
      </c>
      <c r="B15" s="253" t="s">
        <v>36</v>
      </c>
      <c r="C15" s="254">
        <v>216000</v>
      </c>
      <c r="D15" s="254">
        <v>225000</v>
      </c>
      <c r="E15" s="254">
        <v>235000</v>
      </c>
    </row>
    <row r="16" spans="1:5" ht="22.5">
      <c r="A16" s="216" t="s">
        <v>38</v>
      </c>
      <c r="B16" s="251" t="s">
        <v>37</v>
      </c>
      <c r="C16" s="252">
        <f>C17</f>
        <v>2000</v>
      </c>
      <c r="D16" s="252">
        <f>D17</f>
        <v>2000</v>
      </c>
      <c r="E16" s="252">
        <f>E17</f>
        <v>3000</v>
      </c>
    </row>
    <row r="17" spans="1:5" ht="45">
      <c r="A17" s="218" t="s">
        <v>157</v>
      </c>
      <c r="B17" s="253" t="s">
        <v>39</v>
      </c>
      <c r="C17" s="254">
        <v>2000</v>
      </c>
      <c r="D17" s="254">
        <v>2000</v>
      </c>
      <c r="E17" s="254">
        <v>3000</v>
      </c>
    </row>
    <row r="18" spans="1:5" s="26" customFormat="1" ht="59.25" customHeight="1">
      <c r="A18" s="214" t="s">
        <v>41</v>
      </c>
      <c r="B18" s="247" t="s">
        <v>40</v>
      </c>
      <c r="C18" s="248">
        <f>C19</f>
        <v>224000</v>
      </c>
      <c r="D18" s="248">
        <f>D19</f>
        <v>228000</v>
      </c>
      <c r="E18" s="248">
        <f>E19</f>
        <v>236000</v>
      </c>
    </row>
    <row r="19" spans="1:5" s="26" customFormat="1" ht="83.25" customHeight="1">
      <c r="A19" s="215" t="s">
        <v>43</v>
      </c>
      <c r="B19" s="249" t="s">
        <v>42</v>
      </c>
      <c r="C19" s="250">
        <f>C20+C22+C24+C26</f>
        <v>224000</v>
      </c>
      <c r="D19" s="250">
        <f>D20+D22+D24+D26</f>
        <v>228000</v>
      </c>
      <c r="E19" s="250">
        <f>E20+E22+E24+E26</f>
        <v>236000</v>
      </c>
    </row>
    <row r="20" spans="1:5" s="26" customFormat="1" ht="57" customHeight="1">
      <c r="A20" s="216" t="s">
        <v>44</v>
      </c>
      <c r="B20" s="255" t="s">
        <v>264</v>
      </c>
      <c r="C20" s="252">
        <f>C21</f>
        <v>116000</v>
      </c>
      <c r="D20" s="252">
        <f>D21</f>
        <v>119000</v>
      </c>
      <c r="E20" s="252">
        <f>E21</f>
        <v>123000</v>
      </c>
    </row>
    <row r="21" spans="1:5" ht="82.5" customHeight="1">
      <c r="A21" s="218" t="s">
        <v>45</v>
      </c>
      <c r="B21" s="256" t="s">
        <v>194</v>
      </c>
      <c r="C21" s="254">
        <v>116000</v>
      </c>
      <c r="D21" s="254">
        <v>119000</v>
      </c>
      <c r="E21" s="254">
        <v>123000</v>
      </c>
    </row>
    <row r="22" spans="1:5" ht="56.25">
      <c r="A22" s="216" t="s">
        <v>175</v>
      </c>
      <c r="B22" s="255" t="s">
        <v>265</v>
      </c>
      <c r="C22" s="252">
        <f>C23</f>
        <v>1000</v>
      </c>
      <c r="D22" s="252">
        <f>D23</f>
        <v>1000</v>
      </c>
      <c r="E22" s="252">
        <f>E23</f>
        <v>1000</v>
      </c>
    </row>
    <row r="23" spans="1:5" ht="78.75">
      <c r="A23" s="218" t="s">
        <v>176</v>
      </c>
      <c r="B23" s="256" t="s">
        <v>195</v>
      </c>
      <c r="C23" s="254">
        <v>1000</v>
      </c>
      <c r="D23" s="254">
        <v>1000</v>
      </c>
      <c r="E23" s="254">
        <v>1000</v>
      </c>
    </row>
    <row r="24" spans="1:5" ht="45">
      <c r="A24" s="216" t="s">
        <v>46</v>
      </c>
      <c r="B24" s="255" t="s">
        <v>266</v>
      </c>
      <c r="C24" s="252">
        <f>C25</f>
        <v>121000</v>
      </c>
      <c r="D24" s="252">
        <f>D25</f>
        <v>123000</v>
      </c>
      <c r="E24" s="252">
        <f>E25</f>
        <v>128000</v>
      </c>
    </row>
    <row r="25" spans="1:5" s="26" customFormat="1" ht="70.5" customHeight="1">
      <c r="A25" s="218" t="s">
        <v>47</v>
      </c>
      <c r="B25" s="256" t="s">
        <v>196</v>
      </c>
      <c r="C25" s="254">
        <v>121000</v>
      </c>
      <c r="D25" s="254">
        <v>123000</v>
      </c>
      <c r="E25" s="254">
        <v>128000</v>
      </c>
    </row>
    <row r="26" spans="1:5" s="26" customFormat="1" ht="45">
      <c r="A26" s="216" t="s">
        <v>48</v>
      </c>
      <c r="B26" s="255" t="s">
        <v>267</v>
      </c>
      <c r="C26" s="252">
        <f>C27</f>
        <v>-14000</v>
      </c>
      <c r="D26" s="252">
        <f>D27</f>
        <v>-15000</v>
      </c>
      <c r="E26" s="252">
        <f>E27</f>
        <v>-16000</v>
      </c>
    </row>
    <row r="27" spans="1:5" ht="67.5">
      <c r="A27" s="218" t="s">
        <v>49</v>
      </c>
      <c r="B27" s="256" t="s">
        <v>197</v>
      </c>
      <c r="C27" s="254">
        <v>-14000</v>
      </c>
      <c r="D27" s="254">
        <v>-15000</v>
      </c>
      <c r="E27" s="254">
        <v>-16000</v>
      </c>
    </row>
    <row r="28" spans="1:5" ht="17.25" customHeight="1">
      <c r="A28" s="214" t="s">
        <v>199</v>
      </c>
      <c r="B28" s="247" t="s">
        <v>212</v>
      </c>
      <c r="C28" s="248">
        <f>C29+C33</f>
        <v>38000</v>
      </c>
      <c r="D28" s="248">
        <f>D29+D33</f>
        <v>38000</v>
      </c>
      <c r="E28" s="248">
        <f>E29+E33</f>
        <v>38000</v>
      </c>
    </row>
    <row r="29" spans="1:5" ht="22.5">
      <c r="A29" s="215" t="s">
        <v>200</v>
      </c>
      <c r="B29" s="249" t="s">
        <v>211</v>
      </c>
      <c r="C29" s="250">
        <f>C30</f>
        <v>20000</v>
      </c>
      <c r="D29" s="250">
        <f>D30</f>
        <v>20000</v>
      </c>
      <c r="E29" s="250">
        <f>E30</f>
        <v>20000</v>
      </c>
    </row>
    <row r="30" spans="1:5" ht="22.5">
      <c r="A30" s="216" t="s">
        <v>201</v>
      </c>
      <c r="B30" s="251" t="s">
        <v>210</v>
      </c>
      <c r="C30" s="252">
        <f t="shared" ref="C30:E31" si="0">C31</f>
        <v>20000</v>
      </c>
      <c r="D30" s="252">
        <f t="shared" si="0"/>
        <v>20000</v>
      </c>
      <c r="E30" s="252">
        <f t="shared" si="0"/>
        <v>20000</v>
      </c>
    </row>
    <row r="31" spans="1:5" ht="22.5">
      <c r="A31" s="218" t="s">
        <v>201</v>
      </c>
      <c r="B31" s="257" t="s">
        <v>209</v>
      </c>
      <c r="C31" s="258">
        <f t="shared" si="0"/>
        <v>20000</v>
      </c>
      <c r="D31" s="258">
        <f t="shared" si="0"/>
        <v>20000</v>
      </c>
      <c r="E31" s="258">
        <f t="shared" si="0"/>
        <v>20000</v>
      </c>
    </row>
    <row r="32" spans="1:5" ht="33.75">
      <c r="A32" s="218" t="s">
        <v>202</v>
      </c>
      <c r="B32" s="256" t="s">
        <v>208</v>
      </c>
      <c r="C32" s="254">
        <v>20000</v>
      </c>
      <c r="D32" s="254">
        <v>20000</v>
      </c>
      <c r="E32" s="254">
        <v>20000</v>
      </c>
    </row>
    <row r="33" spans="1:5" ht="11.25">
      <c r="A33" s="215" t="s">
        <v>203</v>
      </c>
      <c r="B33" s="249" t="s">
        <v>207</v>
      </c>
      <c r="C33" s="250">
        <f t="shared" ref="C33:E34" si="1">C34</f>
        <v>18000</v>
      </c>
      <c r="D33" s="250">
        <f t="shared" si="1"/>
        <v>18000</v>
      </c>
      <c r="E33" s="250">
        <f t="shared" si="1"/>
        <v>18000</v>
      </c>
    </row>
    <row r="34" spans="1:5" ht="11.25">
      <c r="A34" s="218" t="s">
        <v>203</v>
      </c>
      <c r="B34" s="257" t="s">
        <v>206</v>
      </c>
      <c r="C34" s="258">
        <f t="shared" si="1"/>
        <v>18000</v>
      </c>
      <c r="D34" s="258">
        <f t="shared" si="1"/>
        <v>18000</v>
      </c>
      <c r="E34" s="258">
        <f t="shared" si="1"/>
        <v>18000</v>
      </c>
    </row>
    <row r="35" spans="1:5" ht="35.25" customHeight="1">
      <c r="A35" s="217" t="s">
        <v>204</v>
      </c>
      <c r="B35" s="256" t="s">
        <v>205</v>
      </c>
      <c r="C35" s="254">
        <v>18000</v>
      </c>
      <c r="D35" s="254">
        <v>18000</v>
      </c>
      <c r="E35" s="254">
        <v>18000</v>
      </c>
    </row>
    <row r="36" spans="1:5" ht="11.25">
      <c r="A36" s="214" t="s">
        <v>51</v>
      </c>
      <c r="B36" s="247" t="s">
        <v>50</v>
      </c>
      <c r="C36" s="248">
        <f>C37+C40</f>
        <v>708000</v>
      </c>
      <c r="D36" s="248">
        <f>D37+D40</f>
        <v>722000</v>
      </c>
      <c r="E36" s="248">
        <f>E37+E40</f>
        <v>722000</v>
      </c>
    </row>
    <row r="37" spans="1:5" ht="57" customHeight="1">
      <c r="A37" s="215" t="s">
        <v>53</v>
      </c>
      <c r="B37" s="249" t="s">
        <v>52</v>
      </c>
      <c r="C37" s="250">
        <f t="shared" ref="C37:E38" si="2">C38</f>
        <v>5000</v>
      </c>
      <c r="D37" s="250">
        <f t="shared" si="2"/>
        <v>5000</v>
      </c>
      <c r="E37" s="250">
        <f t="shared" si="2"/>
        <v>5000</v>
      </c>
    </row>
    <row r="38" spans="1:5" ht="22.5">
      <c r="A38" s="218" t="s">
        <v>55</v>
      </c>
      <c r="B38" s="257" t="s">
        <v>54</v>
      </c>
      <c r="C38" s="258">
        <f t="shared" si="2"/>
        <v>5000</v>
      </c>
      <c r="D38" s="258">
        <f t="shared" si="2"/>
        <v>5000</v>
      </c>
      <c r="E38" s="258">
        <f t="shared" si="2"/>
        <v>5000</v>
      </c>
    </row>
    <row r="39" spans="1:5" ht="45">
      <c r="A39" s="218" t="s">
        <v>158</v>
      </c>
      <c r="B39" s="256" t="s">
        <v>56</v>
      </c>
      <c r="C39" s="254">
        <v>5000</v>
      </c>
      <c r="D39" s="254">
        <v>5000</v>
      </c>
      <c r="E39" s="254">
        <v>5000</v>
      </c>
    </row>
    <row r="40" spans="1:5" ht="57.75" customHeight="1">
      <c r="A40" s="215" t="s">
        <v>58</v>
      </c>
      <c r="B40" s="249" t="s">
        <v>57</v>
      </c>
      <c r="C40" s="250">
        <f>C41+C44</f>
        <v>703000</v>
      </c>
      <c r="D40" s="250">
        <f>D41+D44</f>
        <v>717000</v>
      </c>
      <c r="E40" s="250">
        <f>E41+E44</f>
        <v>717000</v>
      </c>
    </row>
    <row r="41" spans="1:5" ht="11.25">
      <c r="A41" s="216" t="s">
        <v>60</v>
      </c>
      <c r="B41" s="251" t="s">
        <v>59</v>
      </c>
      <c r="C41" s="252">
        <f t="shared" ref="C41:E42" si="3">C42</f>
        <v>14000</v>
      </c>
      <c r="D41" s="252">
        <f t="shared" si="3"/>
        <v>14000</v>
      </c>
      <c r="E41" s="252">
        <f t="shared" si="3"/>
        <v>14000</v>
      </c>
    </row>
    <row r="42" spans="1:5" ht="22.5">
      <c r="A42" s="218" t="s">
        <v>62</v>
      </c>
      <c r="B42" s="257" t="s">
        <v>61</v>
      </c>
      <c r="C42" s="258">
        <f t="shared" si="3"/>
        <v>14000</v>
      </c>
      <c r="D42" s="258">
        <f t="shared" si="3"/>
        <v>14000</v>
      </c>
      <c r="E42" s="258">
        <f t="shared" si="3"/>
        <v>14000</v>
      </c>
    </row>
    <row r="43" spans="1:5" ht="51" customHeight="1">
      <c r="A43" s="218" t="s">
        <v>64</v>
      </c>
      <c r="B43" s="256" t="s">
        <v>63</v>
      </c>
      <c r="C43" s="254">
        <v>14000</v>
      </c>
      <c r="D43" s="254">
        <v>14000</v>
      </c>
      <c r="E43" s="254">
        <v>14000</v>
      </c>
    </row>
    <row r="44" spans="1:5" ht="28.5" customHeight="1">
      <c r="A44" s="216" t="s">
        <v>66</v>
      </c>
      <c r="B44" s="251" t="s">
        <v>65</v>
      </c>
      <c r="C44" s="252">
        <f t="shared" ref="C44:E45" si="4">C45</f>
        <v>689000</v>
      </c>
      <c r="D44" s="252">
        <f t="shared" si="4"/>
        <v>703000</v>
      </c>
      <c r="E44" s="252">
        <f t="shared" si="4"/>
        <v>703000</v>
      </c>
    </row>
    <row r="45" spans="1:5" ht="29.25" customHeight="1">
      <c r="A45" s="218" t="s">
        <v>68</v>
      </c>
      <c r="B45" s="257" t="s">
        <v>67</v>
      </c>
      <c r="C45" s="258">
        <f t="shared" si="4"/>
        <v>689000</v>
      </c>
      <c r="D45" s="258">
        <f t="shared" si="4"/>
        <v>703000</v>
      </c>
      <c r="E45" s="258">
        <f t="shared" si="4"/>
        <v>703000</v>
      </c>
    </row>
    <row r="46" spans="1:5" ht="15.75" customHeight="1">
      <c r="A46" s="218" t="s">
        <v>69</v>
      </c>
      <c r="B46" s="256" t="s">
        <v>218</v>
      </c>
      <c r="C46" s="254">
        <v>689000</v>
      </c>
      <c r="D46" s="254">
        <v>703000</v>
      </c>
      <c r="E46" s="254">
        <v>703000</v>
      </c>
    </row>
    <row r="47" spans="1:5" ht="17.25" customHeight="1">
      <c r="A47" s="214" t="s">
        <v>242</v>
      </c>
      <c r="B47" s="247" t="s">
        <v>243</v>
      </c>
      <c r="C47" s="248">
        <f t="shared" ref="C47:E49" si="5">C48</f>
        <v>74800</v>
      </c>
      <c r="D47" s="248">
        <f t="shared" si="5"/>
        <v>0</v>
      </c>
      <c r="E47" s="248">
        <f t="shared" si="5"/>
        <v>0</v>
      </c>
    </row>
    <row r="48" spans="1:5" ht="25.5" customHeight="1">
      <c r="A48" s="216" t="s">
        <v>244</v>
      </c>
      <c r="B48" s="251" t="s">
        <v>245</v>
      </c>
      <c r="C48" s="252">
        <f t="shared" si="5"/>
        <v>74800</v>
      </c>
      <c r="D48" s="252">
        <f t="shared" si="5"/>
        <v>0</v>
      </c>
      <c r="E48" s="252">
        <f t="shared" si="5"/>
        <v>0</v>
      </c>
    </row>
    <row r="49" spans="1:5" ht="29.25" customHeight="1">
      <c r="A49" s="218" t="s">
        <v>246</v>
      </c>
      <c r="B49" s="255" t="s">
        <v>269</v>
      </c>
      <c r="C49" s="254">
        <f>C50</f>
        <v>74800</v>
      </c>
      <c r="D49" s="254">
        <f t="shared" si="5"/>
        <v>0</v>
      </c>
      <c r="E49" s="254">
        <f t="shared" si="5"/>
        <v>0</v>
      </c>
    </row>
    <row r="50" spans="1:5" ht="30" customHeight="1">
      <c r="A50" s="218" t="s">
        <v>247</v>
      </c>
      <c r="B50" s="255" t="s">
        <v>268</v>
      </c>
      <c r="C50" s="254">
        <f>36800+38000</f>
        <v>74800</v>
      </c>
      <c r="D50" s="254">
        <v>0</v>
      </c>
      <c r="E50" s="254">
        <v>0</v>
      </c>
    </row>
    <row r="51" spans="1:5" ht="18.75" customHeight="1">
      <c r="A51" s="213" t="s">
        <v>71</v>
      </c>
      <c r="B51" s="245" t="s">
        <v>70</v>
      </c>
      <c r="C51" s="246">
        <f>C52</f>
        <v>3245300</v>
      </c>
      <c r="D51" s="246">
        <f>D52</f>
        <v>2545100</v>
      </c>
      <c r="E51" s="246">
        <f>E52</f>
        <v>2625300</v>
      </c>
    </row>
    <row r="52" spans="1:5" ht="33.75" customHeight="1">
      <c r="A52" s="214" t="s">
        <v>73</v>
      </c>
      <c r="B52" s="247" t="s">
        <v>72</v>
      </c>
      <c r="C52" s="248">
        <f>C53+C58+C61+C64</f>
        <v>3245300</v>
      </c>
      <c r="D52" s="248">
        <f>D53+D58+D61+D64</f>
        <v>2545100</v>
      </c>
      <c r="E52" s="248">
        <f>E53+E58+E61+E64</f>
        <v>2625300</v>
      </c>
    </row>
    <row r="53" spans="1:5" ht="11.25">
      <c r="A53" s="219" t="s">
        <v>75</v>
      </c>
      <c r="B53" s="259" t="s">
        <v>74</v>
      </c>
      <c r="C53" s="260">
        <f>C54+C56</f>
        <v>2307000</v>
      </c>
      <c r="D53" s="260">
        <f>D54+D56</f>
        <v>2375000</v>
      </c>
      <c r="E53" s="260">
        <f>E54+E56</f>
        <v>2439000</v>
      </c>
    </row>
    <row r="54" spans="1:5" ht="14.25" customHeight="1">
      <c r="A54" s="216" t="s">
        <v>153</v>
      </c>
      <c r="B54" s="251" t="s">
        <v>154</v>
      </c>
      <c r="C54" s="252">
        <f>C55</f>
        <v>2298000</v>
      </c>
      <c r="D54" s="252">
        <f>D55</f>
        <v>2364000</v>
      </c>
      <c r="E54" s="252">
        <f>E55</f>
        <v>2427000</v>
      </c>
    </row>
    <row r="55" spans="1:5" ht="13.5" customHeight="1">
      <c r="A55" s="218" t="s">
        <v>152</v>
      </c>
      <c r="B55" s="256" t="s">
        <v>222</v>
      </c>
      <c r="C55" s="254">
        <v>2298000</v>
      </c>
      <c r="D55" s="254">
        <v>2364000</v>
      </c>
      <c r="E55" s="254">
        <v>2427000</v>
      </c>
    </row>
    <row r="56" spans="1:5" ht="22.5">
      <c r="A56" s="216" t="s">
        <v>77</v>
      </c>
      <c r="B56" s="251" t="s">
        <v>76</v>
      </c>
      <c r="C56" s="252">
        <f>C57</f>
        <v>9000</v>
      </c>
      <c r="D56" s="252">
        <f>D57</f>
        <v>11000</v>
      </c>
      <c r="E56" s="252">
        <f>E57</f>
        <v>12000</v>
      </c>
    </row>
    <row r="57" spans="1:5" ht="22.5">
      <c r="A57" s="218" t="s">
        <v>78</v>
      </c>
      <c r="B57" s="256" t="s">
        <v>221</v>
      </c>
      <c r="C57" s="254">
        <v>9000</v>
      </c>
      <c r="D57" s="254">
        <v>11000</v>
      </c>
      <c r="E57" s="254">
        <v>12000</v>
      </c>
    </row>
    <row r="58" spans="1:5" ht="22.5">
      <c r="A58" s="219" t="s">
        <v>248</v>
      </c>
      <c r="B58" s="269" t="s">
        <v>249</v>
      </c>
      <c r="C58" s="260">
        <f t="shared" ref="C58:E59" si="6">C59</f>
        <v>367700</v>
      </c>
      <c r="D58" s="260">
        <f t="shared" si="6"/>
        <v>0</v>
      </c>
      <c r="E58" s="260">
        <f t="shared" si="6"/>
        <v>0</v>
      </c>
    </row>
    <row r="59" spans="1:5" ht="11.25">
      <c r="A59" s="216" t="s">
        <v>250</v>
      </c>
      <c r="B59" s="255" t="s">
        <v>251</v>
      </c>
      <c r="C59" s="252">
        <f t="shared" si="6"/>
        <v>367700</v>
      </c>
      <c r="D59" s="252">
        <f t="shared" si="6"/>
        <v>0</v>
      </c>
      <c r="E59" s="252">
        <f t="shared" si="6"/>
        <v>0</v>
      </c>
    </row>
    <row r="60" spans="1:5" ht="11.25">
      <c r="A60" s="218" t="s">
        <v>252</v>
      </c>
      <c r="B60" s="256" t="s">
        <v>253</v>
      </c>
      <c r="C60" s="254">
        <v>367700</v>
      </c>
      <c r="D60" s="254">
        <v>0</v>
      </c>
      <c r="E60" s="254">
        <v>0</v>
      </c>
    </row>
    <row r="61" spans="1:5" ht="11.25">
      <c r="A61" s="219" t="s">
        <v>80</v>
      </c>
      <c r="B61" s="259" t="s">
        <v>79</v>
      </c>
      <c r="C61" s="260">
        <f t="shared" ref="C61:E62" si="7">C62</f>
        <v>154200</v>
      </c>
      <c r="D61" s="260">
        <f t="shared" si="7"/>
        <v>170100</v>
      </c>
      <c r="E61" s="260">
        <f t="shared" si="7"/>
        <v>186300</v>
      </c>
    </row>
    <row r="62" spans="1:5" ht="22.5">
      <c r="A62" s="216" t="s">
        <v>159</v>
      </c>
      <c r="B62" s="251" t="s">
        <v>81</v>
      </c>
      <c r="C62" s="252">
        <f t="shared" si="7"/>
        <v>154200</v>
      </c>
      <c r="D62" s="252">
        <f t="shared" si="7"/>
        <v>170100</v>
      </c>
      <c r="E62" s="252">
        <f t="shared" si="7"/>
        <v>186300</v>
      </c>
    </row>
    <row r="63" spans="1:5" ht="33.75">
      <c r="A63" s="218" t="s">
        <v>160</v>
      </c>
      <c r="B63" s="256" t="s">
        <v>220</v>
      </c>
      <c r="C63" s="254">
        <v>154200</v>
      </c>
      <c r="D63" s="254">
        <v>170100</v>
      </c>
      <c r="E63" s="254">
        <v>186300</v>
      </c>
    </row>
    <row r="64" spans="1:5" ht="11.25">
      <c r="A64" s="219" t="s">
        <v>112</v>
      </c>
      <c r="B64" s="259" t="s">
        <v>150</v>
      </c>
      <c r="C64" s="260">
        <f t="shared" ref="C64:E65" si="8">C65</f>
        <v>416400</v>
      </c>
      <c r="D64" s="260">
        <f t="shared" si="8"/>
        <v>0</v>
      </c>
      <c r="E64" s="260">
        <f t="shared" si="8"/>
        <v>0</v>
      </c>
    </row>
    <row r="65" spans="1:5" ht="11.25">
      <c r="A65" s="216" t="s">
        <v>149</v>
      </c>
      <c r="B65" s="251" t="s">
        <v>151</v>
      </c>
      <c r="C65" s="252">
        <f t="shared" si="8"/>
        <v>416400</v>
      </c>
      <c r="D65" s="252">
        <f t="shared" si="8"/>
        <v>0</v>
      </c>
      <c r="E65" s="252">
        <f t="shared" si="8"/>
        <v>0</v>
      </c>
    </row>
    <row r="66" spans="1:5" ht="22.5">
      <c r="A66" s="218" t="s">
        <v>137</v>
      </c>
      <c r="B66" s="256" t="s">
        <v>219</v>
      </c>
      <c r="C66" s="254">
        <v>416400</v>
      </c>
      <c r="D66" s="254">
        <v>0</v>
      </c>
      <c r="E66" s="254">
        <v>0</v>
      </c>
    </row>
  </sheetData>
  <mergeCells count="1">
    <mergeCell ref="A6:E6"/>
  </mergeCells>
  <pageMargins left="0.70866141732283472" right="0.39" top="0.45" bottom="0.44" header="0.31496062992125984" footer="0.31496062992125984"/>
  <pageSetup paperSize="9" scale="72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activeCell="G24" sqref="G24"/>
    </sheetView>
  </sheetViews>
  <sheetFormatPr defaultRowHeight="12.75"/>
  <cols>
    <col min="1" max="1" width="80.33203125" style="30" customWidth="1"/>
    <col min="2" max="2" width="0" style="30" hidden="1" customWidth="1"/>
    <col min="3" max="3" width="5.6640625" style="30" customWidth="1"/>
    <col min="4" max="4" width="7.6640625" style="30" customWidth="1"/>
    <col min="5" max="6" width="0" style="30" hidden="1" customWidth="1"/>
    <col min="7" max="7" width="18.33203125" style="30" customWidth="1"/>
    <col min="8" max="8" width="17.1640625" style="30" customWidth="1"/>
    <col min="9" max="9" width="16.6640625" style="30" customWidth="1"/>
    <col min="10" max="241" width="10.6640625" style="30" customWidth="1"/>
    <col min="242" max="16384" width="9.33203125" style="30"/>
  </cols>
  <sheetData>
    <row r="1" spans="1:9" ht="15" customHeight="1">
      <c r="A1" s="27"/>
      <c r="B1" s="27"/>
      <c r="C1" s="27"/>
      <c r="D1" s="20"/>
      <c r="E1" s="20"/>
      <c r="F1" s="20"/>
      <c r="G1" s="28" t="s">
        <v>162</v>
      </c>
      <c r="H1" s="29"/>
      <c r="I1" s="29"/>
    </row>
    <row r="2" spans="1:9" ht="15" customHeight="1">
      <c r="A2" s="27"/>
      <c r="B2" s="27"/>
      <c r="C2" s="27"/>
      <c r="D2" s="20"/>
      <c r="E2" s="20"/>
      <c r="F2" s="20"/>
      <c r="G2" s="31" t="s">
        <v>22</v>
      </c>
      <c r="H2" s="29"/>
      <c r="I2" s="29"/>
    </row>
    <row r="3" spans="1:9" ht="15" customHeight="1">
      <c r="A3" s="27"/>
      <c r="B3" s="27"/>
      <c r="C3" s="27"/>
      <c r="D3" s="20"/>
      <c r="E3" s="20"/>
      <c r="F3" s="20"/>
      <c r="G3" s="31" t="s">
        <v>145</v>
      </c>
      <c r="H3" s="29"/>
      <c r="I3" s="29"/>
    </row>
    <row r="4" spans="1:9" ht="15" customHeight="1">
      <c r="A4" s="27"/>
      <c r="B4" s="32"/>
      <c r="C4" s="33"/>
      <c r="D4" s="19"/>
      <c r="E4" s="19"/>
      <c r="F4" s="19"/>
      <c r="G4" s="34" t="s">
        <v>259</v>
      </c>
      <c r="H4" s="29"/>
      <c r="I4" s="29"/>
    </row>
    <row r="5" spans="1:9" ht="17.25" customHeight="1">
      <c r="A5" s="27"/>
      <c r="B5" s="32"/>
      <c r="C5" s="33"/>
      <c r="D5" s="19"/>
      <c r="E5" s="19"/>
      <c r="F5" s="19"/>
      <c r="G5" s="29"/>
      <c r="H5" s="29"/>
      <c r="I5" s="29"/>
    </row>
    <row r="6" spans="1:9" ht="37.5" customHeight="1">
      <c r="A6" s="276" t="s">
        <v>214</v>
      </c>
      <c r="B6" s="276"/>
      <c r="C6" s="276"/>
      <c r="D6" s="276"/>
      <c r="E6" s="276"/>
      <c r="F6" s="276"/>
      <c r="G6" s="276"/>
      <c r="H6" s="276"/>
      <c r="I6" s="276"/>
    </row>
    <row r="7" spans="1:9" ht="17.25" customHeight="1">
      <c r="A7" s="27"/>
      <c r="B7" s="27"/>
      <c r="C7" s="27"/>
      <c r="D7" s="20"/>
      <c r="E7" s="20"/>
      <c r="F7" s="20"/>
      <c r="G7" s="29"/>
      <c r="H7" s="29"/>
      <c r="I7" s="29" t="s">
        <v>18</v>
      </c>
    </row>
    <row r="8" spans="1:9" ht="18.75" hidden="1" customHeight="1">
      <c r="A8" s="35"/>
      <c r="B8" s="36"/>
      <c r="C8" s="36"/>
      <c r="D8" s="36"/>
      <c r="E8" s="36"/>
      <c r="F8" s="36"/>
      <c r="G8" s="36"/>
      <c r="H8" s="36"/>
      <c r="I8" s="37" t="s">
        <v>18</v>
      </c>
    </row>
    <row r="9" spans="1:9" ht="18" customHeight="1">
      <c r="A9" s="226" t="s">
        <v>82</v>
      </c>
      <c r="B9" s="227" t="s">
        <v>83</v>
      </c>
      <c r="C9" s="227" t="s">
        <v>84</v>
      </c>
      <c r="D9" s="227" t="s">
        <v>85</v>
      </c>
      <c r="E9" s="226" t="s">
        <v>86</v>
      </c>
      <c r="F9" s="226" t="s">
        <v>87</v>
      </c>
      <c r="G9" s="226">
        <v>2024</v>
      </c>
      <c r="H9" s="226">
        <v>2025</v>
      </c>
      <c r="I9" s="226">
        <v>2026</v>
      </c>
    </row>
    <row r="10" spans="1:9" ht="18" customHeight="1">
      <c r="A10" s="232" t="s">
        <v>192</v>
      </c>
      <c r="B10" s="233"/>
      <c r="C10" s="224">
        <v>0</v>
      </c>
      <c r="D10" s="224">
        <v>0</v>
      </c>
      <c r="E10" s="234"/>
      <c r="F10" s="234"/>
      <c r="G10" s="225">
        <v>0</v>
      </c>
      <c r="H10" s="225">
        <v>89750</v>
      </c>
      <c r="I10" s="225">
        <v>183650</v>
      </c>
    </row>
    <row r="11" spans="1:9" ht="15.95" customHeight="1">
      <c r="A11" s="222" t="s">
        <v>130</v>
      </c>
      <c r="B11" s="223"/>
      <c r="C11" s="224">
        <v>1</v>
      </c>
      <c r="D11" s="224">
        <v>0</v>
      </c>
      <c r="E11" s="277"/>
      <c r="F11" s="277"/>
      <c r="G11" s="225">
        <f>G12+G13+G14+G15</f>
        <v>1270552</v>
      </c>
      <c r="H11" s="225">
        <f>H12+H13+H14+H15</f>
        <v>1017950</v>
      </c>
      <c r="I11" s="225">
        <f>I12+I13+I14+I15</f>
        <v>999050</v>
      </c>
    </row>
    <row r="12" spans="1:9" ht="27.75" customHeight="1">
      <c r="A12" s="112" t="s">
        <v>104</v>
      </c>
      <c r="B12" s="113"/>
      <c r="C12" s="114">
        <v>1</v>
      </c>
      <c r="D12" s="114">
        <v>2</v>
      </c>
      <c r="E12" s="275"/>
      <c r="F12" s="275"/>
      <c r="G12" s="115">
        <f>'Приложение 4'!O12</f>
        <v>419500</v>
      </c>
      <c r="H12" s="115">
        <f>'Приложение 4'!P12</f>
        <v>312000</v>
      </c>
      <c r="I12" s="116">
        <f>'Приложение 4'!Q12</f>
        <v>288000</v>
      </c>
    </row>
    <row r="13" spans="1:9" ht="39.75" customHeight="1">
      <c r="A13" s="112" t="s">
        <v>109</v>
      </c>
      <c r="B13" s="113"/>
      <c r="C13" s="114">
        <v>1</v>
      </c>
      <c r="D13" s="114">
        <v>4</v>
      </c>
      <c r="E13" s="275"/>
      <c r="F13" s="275"/>
      <c r="G13" s="115">
        <f>'Приложение 4'!O18</f>
        <v>827170</v>
      </c>
      <c r="H13" s="115">
        <f>'Приложение 4'!P18</f>
        <v>684404</v>
      </c>
      <c r="I13" s="116">
        <f>'Приложение 4'!Q18</f>
        <v>689504</v>
      </c>
    </row>
    <row r="14" spans="1:9" ht="30" customHeight="1">
      <c r="A14" s="112" t="s">
        <v>114</v>
      </c>
      <c r="B14" s="113"/>
      <c r="C14" s="114">
        <v>1</v>
      </c>
      <c r="D14" s="114">
        <v>6</v>
      </c>
      <c r="E14" s="275"/>
      <c r="F14" s="275"/>
      <c r="G14" s="115">
        <f>'Приложение 4'!O31</f>
        <v>21546</v>
      </c>
      <c r="H14" s="115">
        <f>'Приложение 4'!P31</f>
        <v>21546</v>
      </c>
      <c r="I14" s="116">
        <f>'Приложение 4'!Q31</f>
        <v>21546</v>
      </c>
    </row>
    <row r="15" spans="1:9" ht="18.75" customHeight="1">
      <c r="A15" s="112" t="s">
        <v>171</v>
      </c>
      <c r="B15" s="113"/>
      <c r="C15" s="114">
        <v>1</v>
      </c>
      <c r="D15" s="114">
        <v>13</v>
      </c>
      <c r="E15" s="196"/>
      <c r="F15" s="196"/>
      <c r="G15" s="115">
        <f>'Приложение 4'!O41</f>
        <v>2336</v>
      </c>
      <c r="H15" s="115">
        <f>'Приложение 4'!P41</f>
        <v>0</v>
      </c>
      <c r="I15" s="115">
        <f>'Приложение 4'!Q41</f>
        <v>0</v>
      </c>
    </row>
    <row r="16" spans="1:9" ht="15.95" customHeight="1">
      <c r="A16" s="117" t="s">
        <v>131</v>
      </c>
      <c r="B16" s="113"/>
      <c r="C16" s="125">
        <v>2</v>
      </c>
      <c r="D16" s="125">
        <v>0</v>
      </c>
      <c r="E16" s="275"/>
      <c r="F16" s="275"/>
      <c r="G16" s="118">
        <f>G17</f>
        <v>154200</v>
      </c>
      <c r="H16" s="118">
        <f>H17</f>
        <v>170100</v>
      </c>
      <c r="I16" s="119">
        <f>I17</f>
        <v>186300</v>
      </c>
    </row>
    <row r="17" spans="1:9" ht="18.75" customHeight="1">
      <c r="A17" s="120" t="s">
        <v>116</v>
      </c>
      <c r="B17" s="113"/>
      <c r="C17" s="114">
        <v>2</v>
      </c>
      <c r="D17" s="114">
        <v>3</v>
      </c>
      <c r="E17" s="275"/>
      <c r="F17" s="275"/>
      <c r="G17" s="115">
        <f>'Приложение 4'!O43</f>
        <v>154200</v>
      </c>
      <c r="H17" s="115">
        <f>'Приложение 4'!P43</f>
        <v>170100</v>
      </c>
      <c r="I17" s="116">
        <f>'Приложение 4'!Q43</f>
        <v>186300</v>
      </c>
    </row>
    <row r="18" spans="1:9" ht="15.75" customHeight="1">
      <c r="A18" s="121" t="s">
        <v>132</v>
      </c>
      <c r="B18" s="113"/>
      <c r="C18" s="125">
        <v>3</v>
      </c>
      <c r="D18" s="125">
        <v>0</v>
      </c>
      <c r="E18" s="275"/>
      <c r="F18" s="275"/>
      <c r="G18" s="118">
        <f>G19</f>
        <v>500</v>
      </c>
      <c r="H18" s="118">
        <f>H19</f>
        <v>500</v>
      </c>
      <c r="I18" s="119">
        <f>I19</f>
        <v>500</v>
      </c>
    </row>
    <row r="19" spans="1:9" ht="28.5" customHeight="1">
      <c r="A19" s="122" t="s">
        <v>165</v>
      </c>
      <c r="B19" s="113"/>
      <c r="C19" s="114">
        <v>3</v>
      </c>
      <c r="D19" s="114">
        <v>10</v>
      </c>
      <c r="E19" s="275"/>
      <c r="F19" s="275"/>
      <c r="G19" s="115">
        <f>'Приложение 4'!O51</f>
        <v>500</v>
      </c>
      <c r="H19" s="115">
        <f>'Приложение 4'!P51</f>
        <v>500</v>
      </c>
      <c r="I19" s="116">
        <f>'Приложение 4'!Q51</f>
        <v>500</v>
      </c>
    </row>
    <row r="20" spans="1:9" ht="15.95" customHeight="1">
      <c r="A20" s="117" t="s">
        <v>133</v>
      </c>
      <c r="B20" s="113"/>
      <c r="C20" s="125">
        <v>4</v>
      </c>
      <c r="D20" s="125">
        <v>0</v>
      </c>
      <c r="E20" s="275"/>
      <c r="F20" s="275"/>
      <c r="G20" s="119">
        <f>G21</f>
        <v>224000</v>
      </c>
      <c r="H20" s="119">
        <f>H21</f>
        <v>228000</v>
      </c>
      <c r="I20" s="119">
        <f>I21</f>
        <v>236000</v>
      </c>
    </row>
    <row r="21" spans="1:9" ht="15.95" customHeight="1">
      <c r="A21" s="123" t="s">
        <v>127</v>
      </c>
      <c r="B21" s="113"/>
      <c r="C21" s="114">
        <v>4</v>
      </c>
      <c r="D21" s="114">
        <v>9</v>
      </c>
      <c r="E21" s="275"/>
      <c r="F21" s="275"/>
      <c r="G21" s="115">
        <f>'Приложение 4'!O58</f>
        <v>224000</v>
      </c>
      <c r="H21" s="115">
        <f>'Приложение 4'!P58</f>
        <v>228000</v>
      </c>
      <c r="I21" s="116">
        <f>'Приложение 4'!Q59</f>
        <v>236000</v>
      </c>
    </row>
    <row r="22" spans="1:9" ht="15.95" customHeight="1">
      <c r="A22" s="117" t="s">
        <v>134</v>
      </c>
      <c r="B22" s="113"/>
      <c r="C22" s="125">
        <v>5</v>
      </c>
      <c r="D22" s="125">
        <v>0</v>
      </c>
      <c r="E22" s="275"/>
      <c r="F22" s="275"/>
      <c r="G22" s="115">
        <f>'Приложение 4'!O65</f>
        <v>605148</v>
      </c>
      <c r="H22" s="115">
        <f>'Приложение 4'!P65</f>
        <v>100</v>
      </c>
      <c r="I22" s="115">
        <f>'Приложение 4'!Q65</f>
        <v>100</v>
      </c>
    </row>
    <row r="23" spans="1:9" ht="15.95" customHeight="1">
      <c r="A23" s="117" t="s">
        <v>239</v>
      </c>
      <c r="B23" s="113"/>
      <c r="C23" s="125">
        <v>5</v>
      </c>
      <c r="D23" s="125">
        <v>2</v>
      </c>
      <c r="E23" s="196"/>
      <c r="F23" s="196"/>
      <c r="G23" s="115">
        <f>'Приложение 4'!O66</f>
        <v>47040</v>
      </c>
      <c r="H23" s="115">
        <f>'Приложение 4'!P66</f>
        <v>0</v>
      </c>
      <c r="I23" s="115">
        <f>'Приложение 4'!Q66</f>
        <v>0</v>
      </c>
    </row>
    <row r="24" spans="1:9" ht="15.95" customHeight="1">
      <c r="A24" s="123" t="s">
        <v>123</v>
      </c>
      <c r="B24" s="113"/>
      <c r="C24" s="114">
        <v>5</v>
      </c>
      <c r="D24" s="114">
        <v>3</v>
      </c>
      <c r="E24" s="275"/>
      <c r="F24" s="275"/>
      <c r="G24" s="115">
        <f>'Приложение 4'!O72</f>
        <v>558108</v>
      </c>
      <c r="H24" s="115">
        <f>'Приложение 4'!P72</f>
        <v>100</v>
      </c>
      <c r="I24" s="115">
        <f>'Приложение 4'!Q72</f>
        <v>100</v>
      </c>
    </row>
    <row r="25" spans="1:9" ht="15.95" customHeight="1">
      <c r="A25" s="117" t="s">
        <v>135</v>
      </c>
      <c r="B25" s="113"/>
      <c r="C25" s="125">
        <v>8</v>
      </c>
      <c r="D25" s="125">
        <v>0</v>
      </c>
      <c r="E25" s="275"/>
      <c r="F25" s="275"/>
      <c r="G25" s="118">
        <f>G26</f>
        <v>2253600</v>
      </c>
      <c r="H25" s="118">
        <f>H26</f>
        <v>2253600</v>
      </c>
      <c r="I25" s="119">
        <f>I26</f>
        <v>2253600</v>
      </c>
    </row>
    <row r="26" spans="1:9" ht="15.95" customHeight="1">
      <c r="A26" s="122" t="s">
        <v>125</v>
      </c>
      <c r="B26" s="113"/>
      <c r="C26" s="114">
        <v>8</v>
      </c>
      <c r="D26" s="114">
        <v>1</v>
      </c>
      <c r="E26" s="275"/>
      <c r="F26" s="275"/>
      <c r="G26" s="115">
        <f>'Приложение 4'!O84</f>
        <v>2253600</v>
      </c>
      <c r="H26" s="115">
        <f>'Приложение 4'!P84</f>
        <v>2253600</v>
      </c>
      <c r="I26" s="116">
        <f>'Приложение 4'!Q84</f>
        <v>2253600</v>
      </c>
    </row>
    <row r="27" spans="1:9" ht="15.95" customHeight="1">
      <c r="A27" s="117" t="s">
        <v>142</v>
      </c>
      <c r="B27" s="113"/>
      <c r="C27" s="200">
        <v>10</v>
      </c>
      <c r="D27" s="200">
        <v>0</v>
      </c>
      <c r="E27" s="196"/>
      <c r="F27" s="196"/>
      <c r="G27" s="118">
        <f>G28</f>
        <v>100</v>
      </c>
      <c r="H27" s="118">
        <f>H28</f>
        <v>100</v>
      </c>
      <c r="I27" s="119">
        <f>I28</f>
        <v>100</v>
      </c>
    </row>
    <row r="28" spans="1:9" ht="15.95" customHeight="1">
      <c r="A28" s="122" t="s">
        <v>144</v>
      </c>
      <c r="B28" s="113"/>
      <c r="C28" s="200">
        <v>10</v>
      </c>
      <c r="D28" s="200">
        <v>1</v>
      </c>
      <c r="E28" s="196"/>
      <c r="F28" s="196"/>
      <c r="G28" s="115">
        <v>100</v>
      </c>
      <c r="H28" s="115">
        <v>100</v>
      </c>
      <c r="I28" s="116">
        <v>100</v>
      </c>
    </row>
    <row r="29" spans="1:9" ht="15.95" customHeight="1" thickBot="1">
      <c r="A29" s="129" t="s">
        <v>88</v>
      </c>
      <c r="B29" s="113"/>
      <c r="C29" s="130" t="s">
        <v>136</v>
      </c>
      <c r="D29" s="130" t="s">
        <v>136</v>
      </c>
      <c r="E29" s="275"/>
      <c r="F29" s="275"/>
      <c r="G29" s="124">
        <f>G11+G16+G18+G20+G22+G25+G27</f>
        <v>4508100</v>
      </c>
      <c r="H29" s="124">
        <f>H10+H11+H16+H18+H20+H22+H25+H27</f>
        <v>3760100</v>
      </c>
      <c r="I29" s="124">
        <f>I10+I11+I16+I18+I20+I22+I25+I27</f>
        <v>3859300</v>
      </c>
    </row>
    <row r="30" spans="1:9" ht="25.5" customHeight="1">
      <c r="A30" s="20"/>
      <c r="B30" s="20"/>
      <c r="C30" s="20"/>
      <c r="D30" s="20"/>
      <c r="E30" s="20"/>
      <c r="F30" s="20"/>
      <c r="G30" s="20"/>
      <c r="H30" s="39"/>
      <c r="I30" s="39"/>
    </row>
  </sheetData>
  <mergeCells count="16">
    <mergeCell ref="A6:I6"/>
    <mergeCell ref="E11:F11"/>
    <mergeCell ref="E12:F12"/>
    <mergeCell ref="E13:F13"/>
    <mergeCell ref="E14:F14"/>
    <mergeCell ref="E16:F16"/>
    <mergeCell ref="E24:F24"/>
    <mergeCell ref="E25:F25"/>
    <mergeCell ref="E26:F26"/>
    <mergeCell ref="E29:F29"/>
    <mergeCell ref="E17:F17"/>
    <mergeCell ref="E18:F18"/>
    <mergeCell ref="E19:F19"/>
    <mergeCell ref="E20:F20"/>
    <mergeCell ref="E21:F21"/>
    <mergeCell ref="E22:F22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4"/>
  <sheetViews>
    <sheetView topLeftCell="B61" zoomScale="110" zoomScaleNormal="110" workbookViewId="0">
      <selection activeCell="V61" sqref="V61"/>
    </sheetView>
  </sheetViews>
  <sheetFormatPr defaultRowHeight="12.75"/>
  <cols>
    <col min="1" max="1" width="1.6640625" style="30" hidden="1" customWidth="1"/>
    <col min="2" max="2" width="1" style="30" customWidth="1"/>
    <col min="3" max="3" width="0.83203125" style="30" customWidth="1"/>
    <col min="4" max="5" width="0.6640625" style="30" customWidth="1"/>
    <col min="6" max="6" width="67" style="30" customWidth="1"/>
    <col min="7" max="7" width="6" style="30" customWidth="1"/>
    <col min="8" max="8" width="6.6640625" style="30" customWidth="1"/>
    <col min="9" max="9" width="13.5" style="110" customWidth="1"/>
    <col min="10" max="10" width="6.5" style="92" customWidth="1"/>
    <col min="11" max="14" width="0" style="30" hidden="1" customWidth="1"/>
    <col min="15" max="15" width="16" style="30" customWidth="1"/>
    <col min="16" max="16" width="14.83203125" style="30" customWidth="1"/>
    <col min="17" max="17" width="15" style="30" customWidth="1"/>
    <col min="18" max="16384" width="9.33203125" style="30"/>
  </cols>
  <sheetData>
    <row r="1" spans="1:17" ht="18">
      <c r="A1" s="97"/>
      <c r="B1" s="97"/>
      <c r="C1" s="97"/>
      <c r="D1" s="97"/>
      <c r="E1" s="97"/>
      <c r="F1" s="97"/>
      <c r="G1" s="97"/>
      <c r="H1" s="97"/>
      <c r="I1" s="126" t="s">
        <v>163</v>
      </c>
      <c r="J1" s="98"/>
      <c r="K1" s="98"/>
      <c r="L1" s="97"/>
      <c r="M1" s="97"/>
      <c r="N1" s="97"/>
      <c r="O1" s="97"/>
      <c r="P1" s="97"/>
      <c r="Q1" s="97"/>
    </row>
    <row r="2" spans="1:17" ht="15" customHeight="1">
      <c r="A2" s="97"/>
      <c r="B2" s="97"/>
      <c r="C2" s="97"/>
      <c r="D2" s="97"/>
      <c r="E2" s="97"/>
      <c r="F2" s="97"/>
      <c r="G2" s="97"/>
      <c r="H2" s="97"/>
      <c r="I2" s="126" t="s">
        <v>22</v>
      </c>
      <c r="J2" s="98"/>
      <c r="K2" s="98"/>
      <c r="L2" s="97"/>
      <c r="M2" s="97"/>
      <c r="N2" s="97"/>
      <c r="O2" s="97"/>
      <c r="P2" s="97"/>
      <c r="Q2" s="97"/>
    </row>
    <row r="3" spans="1:17" ht="13.5" customHeight="1">
      <c r="A3" s="97"/>
      <c r="B3" s="97"/>
      <c r="C3" s="97"/>
      <c r="D3" s="97"/>
      <c r="E3" s="97"/>
      <c r="F3" s="97"/>
      <c r="G3" s="97"/>
      <c r="H3" s="97"/>
      <c r="I3" s="126" t="s">
        <v>138</v>
      </c>
      <c r="J3" s="99"/>
      <c r="K3" s="99"/>
      <c r="L3" s="100"/>
      <c r="M3" s="101"/>
      <c r="N3" s="101"/>
      <c r="O3" s="101"/>
      <c r="P3" s="101"/>
      <c r="Q3" s="97"/>
    </row>
    <row r="4" spans="1:17" ht="14.25" customHeight="1">
      <c r="A4" s="97"/>
      <c r="B4" s="97"/>
      <c r="C4" s="97"/>
      <c r="D4" s="97"/>
      <c r="E4" s="97"/>
      <c r="F4" s="97"/>
      <c r="G4" s="97"/>
      <c r="H4" s="97"/>
      <c r="I4" s="127" t="s">
        <v>260</v>
      </c>
      <c r="J4" s="102"/>
      <c r="K4" s="102"/>
      <c r="L4" s="103"/>
      <c r="M4" s="104"/>
      <c r="N4" s="104"/>
      <c r="O4" s="104"/>
      <c r="P4" s="97"/>
      <c r="Q4" s="97"/>
    </row>
    <row r="5" spans="1:17">
      <c r="A5" s="97"/>
      <c r="B5" s="97"/>
      <c r="C5" s="97"/>
      <c r="D5" s="97"/>
      <c r="E5" s="97"/>
      <c r="F5" s="97"/>
      <c r="G5" s="97"/>
      <c r="H5" s="97"/>
      <c r="I5" s="105"/>
      <c r="J5" s="106"/>
      <c r="K5" s="97"/>
      <c r="L5" s="97"/>
      <c r="M5" s="97"/>
      <c r="N5" s="97"/>
      <c r="O5" s="107"/>
      <c r="P5" s="97"/>
      <c r="Q5" s="97"/>
    </row>
    <row r="6" spans="1:17" ht="79.5" customHeight="1">
      <c r="A6" s="309" t="s">
        <v>215</v>
      </c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</row>
    <row r="7" spans="1:17" ht="25.5" customHeight="1" thickBot="1">
      <c r="A7" s="96"/>
      <c r="B7" s="108" t="s">
        <v>89</v>
      </c>
      <c r="C7" s="93"/>
      <c r="D7" s="93"/>
      <c r="E7" s="93"/>
      <c r="F7" s="93"/>
      <c r="G7" s="93"/>
      <c r="H7" s="93" t="s">
        <v>128</v>
      </c>
      <c r="I7" s="109"/>
      <c r="J7" s="94"/>
      <c r="K7" s="95"/>
      <c r="L7" s="95"/>
      <c r="M7" s="95"/>
      <c r="N7" s="95"/>
      <c r="O7" s="95"/>
      <c r="P7" s="107"/>
      <c r="Q7" s="97" t="s">
        <v>18</v>
      </c>
    </row>
    <row r="8" spans="1:17" s="40" customFormat="1" ht="26.25" customHeight="1" thickBot="1">
      <c r="A8" s="131"/>
      <c r="B8" s="136"/>
      <c r="C8" s="41"/>
      <c r="D8" s="41"/>
      <c r="E8" s="42"/>
      <c r="F8" s="128" t="s">
        <v>90</v>
      </c>
      <c r="G8" s="239" t="s">
        <v>84</v>
      </c>
      <c r="H8" s="239" t="s">
        <v>85</v>
      </c>
      <c r="I8" s="239" t="s">
        <v>91</v>
      </c>
      <c r="J8" s="239" t="s">
        <v>92</v>
      </c>
      <c r="K8" s="227" t="s">
        <v>93</v>
      </c>
      <c r="L8" s="227" t="s">
        <v>94</v>
      </c>
      <c r="M8" s="227" t="s">
        <v>95</v>
      </c>
      <c r="N8" s="227" t="s">
        <v>96</v>
      </c>
      <c r="O8" s="226">
        <v>2024</v>
      </c>
      <c r="P8" s="240">
        <v>2025</v>
      </c>
      <c r="Q8" s="240">
        <v>2026</v>
      </c>
    </row>
    <row r="9" spans="1:17" s="40" customFormat="1" ht="18.75" customHeight="1" thickTop="1">
      <c r="A9" s="131"/>
      <c r="B9" s="229"/>
      <c r="C9" s="228"/>
      <c r="D9" s="228"/>
      <c r="E9" s="228"/>
      <c r="F9" s="230">
        <v>1</v>
      </c>
      <c r="G9" s="231">
        <v>2</v>
      </c>
      <c r="H9" s="231">
        <v>3</v>
      </c>
      <c r="I9" s="241">
        <v>4</v>
      </c>
      <c r="J9" s="231">
        <v>5</v>
      </c>
      <c r="K9" s="231">
        <v>7</v>
      </c>
      <c r="L9" s="231">
        <v>8</v>
      </c>
      <c r="M9" s="231">
        <v>9</v>
      </c>
      <c r="N9" s="231">
        <v>10</v>
      </c>
      <c r="O9" s="242">
        <v>6</v>
      </c>
      <c r="P9" s="231">
        <v>7</v>
      </c>
      <c r="Q9" s="243">
        <v>8</v>
      </c>
    </row>
    <row r="10" spans="1:17" s="40" customFormat="1" ht="18.75" customHeight="1">
      <c r="A10" s="131"/>
      <c r="B10" s="294" t="s">
        <v>192</v>
      </c>
      <c r="C10" s="295"/>
      <c r="D10" s="295"/>
      <c r="E10" s="295"/>
      <c r="F10" s="296"/>
      <c r="G10" s="244">
        <v>0</v>
      </c>
      <c r="H10" s="244">
        <v>0</v>
      </c>
      <c r="I10" s="193">
        <v>0</v>
      </c>
      <c r="J10" s="147">
        <v>0</v>
      </c>
      <c r="K10" s="231"/>
      <c r="L10" s="231"/>
      <c r="M10" s="231"/>
      <c r="N10" s="231"/>
      <c r="O10" s="150">
        <v>0</v>
      </c>
      <c r="P10" s="150">
        <v>89750</v>
      </c>
      <c r="Q10" s="150">
        <v>183650</v>
      </c>
    </row>
    <row r="11" spans="1:17" s="40" customFormat="1" ht="14.25" customHeight="1">
      <c r="A11" s="132"/>
      <c r="B11" s="311" t="s">
        <v>103</v>
      </c>
      <c r="C11" s="312"/>
      <c r="D11" s="312"/>
      <c r="E11" s="312"/>
      <c r="F11" s="313"/>
      <c r="G11" s="137">
        <v>1</v>
      </c>
      <c r="H11" s="137">
        <v>0</v>
      </c>
      <c r="I11" s="138">
        <v>0</v>
      </c>
      <c r="J11" s="139">
        <v>0</v>
      </c>
      <c r="K11" s="140">
        <v>3576900</v>
      </c>
      <c r="L11" s="141">
        <v>0</v>
      </c>
      <c r="M11" s="141">
        <v>0</v>
      </c>
      <c r="N11" s="142">
        <v>0</v>
      </c>
      <c r="O11" s="143">
        <f>O15+O21+O31+O41</f>
        <v>1270552</v>
      </c>
      <c r="P11" s="143">
        <f>P15+P21+P31+P41</f>
        <v>1017950</v>
      </c>
      <c r="Q11" s="143">
        <f>Q15+Q21+Q31+Q41</f>
        <v>999050</v>
      </c>
    </row>
    <row r="12" spans="1:17" s="40" customFormat="1" ht="26.25" customHeight="1">
      <c r="A12" s="132"/>
      <c r="B12" s="144"/>
      <c r="C12" s="314" t="s">
        <v>104</v>
      </c>
      <c r="D12" s="315"/>
      <c r="E12" s="315"/>
      <c r="F12" s="316"/>
      <c r="G12" s="145">
        <v>1</v>
      </c>
      <c r="H12" s="145">
        <v>2</v>
      </c>
      <c r="I12" s="146">
        <v>0</v>
      </c>
      <c r="J12" s="147">
        <v>0</v>
      </c>
      <c r="K12" s="148">
        <v>738500</v>
      </c>
      <c r="L12" s="149">
        <v>0</v>
      </c>
      <c r="M12" s="149">
        <v>0</v>
      </c>
      <c r="N12" s="38">
        <v>0</v>
      </c>
      <c r="O12" s="150">
        <f t="shared" ref="O12:Q15" si="0">O13</f>
        <v>419500</v>
      </c>
      <c r="P12" s="150">
        <f t="shared" si="0"/>
        <v>312000</v>
      </c>
      <c r="Q12" s="150">
        <f t="shared" si="0"/>
        <v>288000</v>
      </c>
    </row>
    <row r="13" spans="1:17" s="134" customFormat="1" ht="53.25" customHeight="1">
      <c r="A13" s="133"/>
      <c r="B13" s="151"/>
      <c r="C13" s="45"/>
      <c r="D13" s="317" t="s">
        <v>177</v>
      </c>
      <c r="E13" s="318"/>
      <c r="F13" s="319"/>
      <c r="G13" s="137">
        <v>1</v>
      </c>
      <c r="H13" s="137">
        <v>2</v>
      </c>
      <c r="I13" s="138">
        <v>5200000000</v>
      </c>
      <c r="J13" s="139">
        <v>0</v>
      </c>
      <c r="K13" s="152">
        <v>738500</v>
      </c>
      <c r="L13" s="153">
        <v>0</v>
      </c>
      <c r="M13" s="153">
        <v>0</v>
      </c>
      <c r="N13" s="154">
        <v>0</v>
      </c>
      <c r="O13" s="143">
        <f>O14</f>
        <v>419500</v>
      </c>
      <c r="P13" s="143">
        <f t="shared" si="0"/>
        <v>312000</v>
      </c>
      <c r="Q13" s="143">
        <f t="shared" si="0"/>
        <v>288000</v>
      </c>
    </row>
    <row r="14" spans="1:17" s="134" customFormat="1" ht="19.5" customHeight="1">
      <c r="A14" s="133"/>
      <c r="B14" s="279" t="s">
        <v>188</v>
      </c>
      <c r="C14" s="280"/>
      <c r="D14" s="280"/>
      <c r="E14" s="280"/>
      <c r="F14" s="281"/>
      <c r="G14" s="137">
        <v>1</v>
      </c>
      <c r="H14" s="137">
        <v>2</v>
      </c>
      <c r="I14" s="138">
        <v>5240000000</v>
      </c>
      <c r="J14" s="139">
        <v>0</v>
      </c>
      <c r="K14" s="152"/>
      <c r="L14" s="153"/>
      <c r="M14" s="153"/>
      <c r="N14" s="154"/>
      <c r="O14" s="143">
        <f>O15</f>
        <v>419500</v>
      </c>
      <c r="P14" s="143">
        <f>P15</f>
        <v>312000</v>
      </c>
      <c r="Q14" s="143">
        <f>Q15</f>
        <v>288000</v>
      </c>
    </row>
    <row r="15" spans="1:17" s="40" customFormat="1" ht="27" customHeight="1">
      <c r="A15" s="132"/>
      <c r="B15" s="155"/>
      <c r="C15" s="156"/>
      <c r="D15" s="286" t="s">
        <v>179</v>
      </c>
      <c r="E15" s="287"/>
      <c r="F15" s="303"/>
      <c r="G15" s="158">
        <v>1</v>
      </c>
      <c r="H15" s="158">
        <v>2</v>
      </c>
      <c r="I15" s="159">
        <v>5240500000</v>
      </c>
      <c r="J15" s="160">
        <v>0</v>
      </c>
      <c r="K15" s="148">
        <v>738500</v>
      </c>
      <c r="L15" s="149">
        <v>0</v>
      </c>
      <c r="M15" s="149">
        <v>0</v>
      </c>
      <c r="N15" s="38">
        <v>0</v>
      </c>
      <c r="O15" s="161">
        <f t="shared" si="0"/>
        <v>419500</v>
      </c>
      <c r="P15" s="161">
        <f t="shared" si="0"/>
        <v>312000</v>
      </c>
      <c r="Q15" s="161">
        <f t="shared" si="0"/>
        <v>288000</v>
      </c>
    </row>
    <row r="16" spans="1:17" s="40" customFormat="1" ht="14.25" customHeight="1">
      <c r="A16" s="132"/>
      <c r="B16" s="151"/>
      <c r="C16" s="46"/>
      <c r="D16" s="157"/>
      <c r="E16" s="286" t="s">
        <v>105</v>
      </c>
      <c r="F16" s="303"/>
      <c r="G16" s="158">
        <v>1</v>
      </c>
      <c r="H16" s="158">
        <v>2</v>
      </c>
      <c r="I16" s="159">
        <v>5240510010</v>
      </c>
      <c r="J16" s="160">
        <v>0</v>
      </c>
      <c r="K16" s="148">
        <v>738500</v>
      </c>
      <c r="L16" s="149">
        <v>0</v>
      </c>
      <c r="M16" s="149">
        <v>0</v>
      </c>
      <c r="N16" s="38">
        <v>0</v>
      </c>
      <c r="O16" s="161">
        <f>O17</f>
        <v>419500</v>
      </c>
      <c r="P16" s="161">
        <f>P17</f>
        <v>312000</v>
      </c>
      <c r="Q16" s="161">
        <f>Q17</f>
        <v>288000</v>
      </c>
    </row>
    <row r="17" spans="1:17" s="40" customFormat="1" ht="26.25" customHeight="1">
      <c r="A17" s="132"/>
      <c r="B17" s="151"/>
      <c r="C17" s="46"/>
      <c r="D17" s="162"/>
      <c r="E17" s="157"/>
      <c r="F17" s="47" t="s">
        <v>106</v>
      </c>
      <c r="G17" s="158">
        <v>1</v>
      </c>
      <c r="H17" s="158">
        <v>2</v>
      </c>
      <c r="I17" s="159">
        <v>5240510010</v>
      </c>
      <c r="J17" s="160">
        <v>120</v>
      </c>
      <c r="K17" s="148">
        <v>738500</v>
      </c>
      <c r="L17" s="149">
        <v>0</v>
      </c>
      <c r="M17" s="149">
        <v>0</v>
      </c>
      <c r="N17" s="38">
        <v>0</v>
      </c>
      <c r="O17" s="161">
        <f>'Приложение 5'!X18</f>
        <v>419500</v>
      </c>
      <c r="P17" s="161">
        <f>'Приложение 5'!Y18</f>
        <v>312000</v>
      </c>
      <c r="Q17" s="161">
        <f>'Приложение 5'!Z18</f>
        <v>288000</v>
      </c>
    </row>
    <row r="18" spans="1:17" s="40" customFormat="1" ht="41.25" customHeight="1">
      <c r="A18" s="132"/>
      <c r="B18" s="144"/>
      <c r="C18" s="314" t="s">
        <v>109</v>
      </c>
      <c r="D18" s="315"/>
      <c r="E18" s="315"/>
      <c r="F18" s="316"/>
      <c r="G18" s="145">
        <v>1</v>
      </c>
      <c r="H18" s="145">
        <v>4</v>
      </c>
      <c r="I18" s="146">
        <v>0</v>
      </c>
      <c r="J18" s="147">
        <v>0</v>
      </c>
      <c r="K18" s="148">
        <v>2828400</v>
      </c>
      <c r="L18" s="149">
        <v>0</v>
      </c>
      <c r="M18" s="149">
        <v>0</v>
      </c>
      <c r="N18" s="38">
        <v>0</v>
      </c>
      <c r="O18" s="163">
        <f t="shared" ref="O18:Q19" si="1">O19</f>
        <v>827170</v>
      </c>
      <c r="P18" s="163">
        <f t="shared" si="1"/>
        <v>684404</v>
      </c>
      <c r="Q18" s="163">
        <f t="shared" si="1"/>
        <v>689504</v>
      </c>
    </row>
    <row r="19" spans="1:17" s="134" customFormat="1" ht="42.75" customHeight="1">
      <c r="A19" s="133"/>
      <c r="B19" s="151"/>
      <c r="C19" s="45"/>
      <c r="D19" s="286" t="s">
        <v>177</v>
      </c>
      <c r="E19" s="287"/>
      <c r="F19" s="288"/>
      <c r="G19" s="164">
        <v>1</v>
      </c>
      <c r="H19" s="164">
        <v>4</v>
      </c>
      <c r="I19" s="165">
        <v>5200000000</v>
      </c>
      <c r="J19" s="166">
        <v>0</v>
      </c>
      <c r="K19" s="140">
        <v>738500</v>
      </c>
      <c r="L19" s="141">
        <v>0</v>
      </c>
      <c r="M19" s="141">
        <v>0</v>
      </c>
      <c r="N19" s="142">
        <v>0</v>
      </c>
      <c r="O19" s="167">
        <f>O20</f>
        <v>827170</v>
      </c>
      <c r="P19" s="167">
        <f t="shared" si="1"/>
        <v>684404</v>
      </c>
      <c r="Q19" s="167">
        <f t="shared" si="1"/>
        <v>689504</v>
      </c>
    </row>
    <row r="20" spans="1:17" s="134" customFormat="1" ht="20.25" customHeight="1">
      <c r="A20" s="133"/>
      <c r="B20" s="279" t="s">
        <v>188</v>
      </c>
      <c r="C20" s="280"/>
      <c r="D20" s="280"/>
      <c r="E20" s="280"/>
      <c r="F20" s="281"/>
      <c r="G20" s="164">
        <v>1</v>
      </c>
      <c r="H20" s="164">
        <v>4</v>
      </c>
      <c r="I20" s="165">
        <v>5240000000</v>
      </c>
      <c r="J20" s="166">
        <v>0</v>
      </c>
      <c r="K20" s="140"/>
      <c r="L20" s="141"/>
      <c r="M20" s="141"/>
      <c r="N20" s="142"/>
      <c r="O20" s="167">
        <f>O21</f>
        <v>827170</v>
      </c>
      <c r="P20" s="167">
        <f>P21</f>
        <v>684404</v>
      </c>
      <c r="Q20" s="167">
        <f>Q21</f>
        <v>689504</v>
      </c>
    </row>
    <row r="21" spans="1:17" s="40" customFormat="1" ht="24.75" customHeight="1">
      <c r="A21" s="132"/>
      <c r="B21" s="155"/>
      <c r="C21" s="156"/>
      <c r="D21" s="286" t="s">
        <v>179</v>
      </c>
      <c r="E21" s="287"/>
      <c r="F21" s="303"/>
      <c r="G21" s="158">
        <v>1</v>
      </c>
      <c r="H21" s="158">
        <v>4</v>
      </c>
      <c r="I21" s="159">
        <v>5240500000</v>
      </c>
      <c r="J21" s="160">
        <v>0</v>
      </c>
      <c r="K21" s="148">
        <v>738500</v>
      </c>
      <c r="L21" s="149">
        <v>0</v>
      </c>
      <c r="M21" s="149">
        <v>0</v>
      </c>
      <c r="N21" s="38">
        <v>0</v>
      </c>
      <c r="O21" s="161">
        <f>'Приложение 5'!X24</f>
        <v>827170</v>
      </c>
      <c r="P21" s="161">
        <f>'Приложение 5'!Y24</f>
        <v>684404</v>
      </c>
      <c r="Q21" s="161">
        <f>'Приложение 5'!Z24</f>
        <v>689504</v>
      </c>
    </row>
    <row r="22" spans="1:17" s="40" customFormat="1" ht="14.25" customHeight="1">
      <c r="A22" s="132"/>
      <c r="B22" s="151"/>
      <c r="C22" s="46"/>
      <c r="D22" s="157"/>
      <c r="E22" s="322" t="s">
        <v>198</v>
      </c>
      <c r="F22" s="322"/>
      <c r="G22" s="182">
        <v>1</v>
      </c>
      <c r="H22" s="182">
        <v>4</v>
      </c>
      <c r="I22" s="183">
        <v>5240510020</v>
      </c>
      <c r="J22" s="184">
        <v>0</v>
      </c>
      <c r="K22" s="261">
        <v>2828400</v>
      </c>
      <c r="L22" s="262">
        <v>0</v>
      </c>
      <c r="M22" s="262">
        <v>0</v>
      </c>
      <c r="N22" s="263">
        <v>0</v>
      </c>
      <c r="O22" s="161">
        <f>'Приложение 5'!X25</f>
        <v>777429.54</v>
      </c>
      <c r="P22" s="161">
        <f>'Приложение 5'!Y25</f>
        <v>635804</v>
      </c>
      <c r="Q22" s="161">
        <f>'Приложение 5'!Z25</f>
        <v>640904</v>
      </c>
    </row>
    <row r="23" spans="1:17" s="40" customFormat="1" ht="24.75" customHeight="1">
      <c r="A23" s="132"/>
      <c r="B23" s="151"/>
      <c r="C23" s="46"/>
      <c r="D23" s="162"/>
      <c r="E23" s="157"/>
      <c r="F23" s="47" t="s">
        <v>106</v>
      </c>
      <c r="G23" s="158">
        <v>1</v>
      </c>
      <c r="H23" s="158">
        <v>4</v>
      </c>
      <c r="I23" s="159">
        <v>5240510020</v>
      </c>
      <c r="J23" s="160">
        <v>120</v>
      </c>
      <c r="K23" s="148">
        <v>1951600</v>
      </c>
      <c r="L23" s="149">
        <v>0</v>
      </c>
      <c r="M23" s="149">
        <v>0</v>
      </c>
      <c r="N23" s="38">
        <v>0</v>
      </c>
      <c r="O23" s="161">
        <f>'Приложение 5'!X26</f>
        <v>777229.54</v>
      </c>
      <c r="P23" s="161">
        <f>'Приложение 5'!Y26</f>
        <v>635604</v>
      </c>
      <c r="Q23" s="161">
        <f>'Приложение 5'!Z26</f>
        <v>640704</v>
      </c>
    </row>
    <row r="24" spans="1:17" s="40" customFormat="1" ht="27.75" customHeight="1">
      <c r="A24" s="132"/>
      <c r="B24" s="151"/>
      <c r="C24" s="46"/>
      <c r="D24" s="162"/>
      <c r="E24" s="157"/>
      <c r="F24" s="47" t="s">
        <v>110</v>
      </c>
      <c r="G24" s="158">
        <v>1</v>
      </c>
      <c r="H24" s="158">
        <v>4</v>
      </c>
      <c r="I24" s="159">
        <v>5240510020</v>
      </c>
      <c r="J24" s="160">
        <v>240</v>
      </c>
      <c r="K24" s="148">
        <v>835700</v>
      </c>
      <c r="L24" s="149">
        <v>0</v>
      </c>
      <c r="M24" s="149">
        <v>0</v>
      </c>
      <c r="N24" s="38">
        <v>0</v>
      </c>
      <c r="O24" s="161">
        <f>'Приложение 5'!X30</f>
        <v>200</v>
      </c>
      <c r="P24" s="161">
        <f>'Приложение 5'!Y30</f>
        <v>200</v>
      </c>
      <c r="Q24" s="161">
        <f>'Приложение 5'!Z30</f>
        <v>200</v>
      </c>
    </row>
    <row r="25" spans="1:17" s="40" customFormat="1" ht="53.25" customHeight="1">
      <c r="A25" s="132"/>
      <c r="B25" s="300" t="s">
        <v>231</v>
      </c>
      <c r="C25" s="301"/>
      <c r="D25" s="301"/>
      <c r="E25" s="301"/>
      <c r="F25" s="302"/>
      <c r="G25" s="158">
        <v>1</v>
      </c>
      <c r="H25" s="158">
        <v>4</v>
      </c>
      <c r="I25" s="159" t="s">
        <v>227</v>
      </c>
      <c r="J25" s="160">
        <v>0</v>
      </c>
      <c r="K25" s="148"/>
      <c r="L25" s="149"/>
      <c r="M25" s="149"/>
      <c r="N25" s="38"/>
      <c r="O25" s="161">
        <f>O26</f>
        <v>19200</v>
      </c>
      <c r="P25" s="161">
        <f>P26</f>
        <v>19200</v>
      </c>
      <c r="Q25" s="161">
        <f>Q26</f>
        <v>19200</v>
      </c>
    </row>
    <row r="26" spans="1:17" s="40" customFormat="1" ht="27.75" customHeight="1">
      <c r="A26" s="132"/>
      <c r="B26" s="151"/>
      <c r="C26" s="46"/>
      <c r="D26" s="162"/>
      <c r="E26" s="157"/>
      <c r="F26" s="47" t="s">
        <v>112</v>
      </c>
      <c r="G26" s="158">
        <v>1</v>
      </c>
      <c r="H26" s="158">
        <v>4</v>
      </c>
      <c r="I26" s="159" t="s">
        <v>227</v>
      </c>
      <c r="J26" s="160">
        <v>540</v>
      </c>
      <c r="K26" s="148"/>
      <c r="L26" s="149"/>
      <c r="M26" s="149"/>
      <c r="N26" s="38"/>
      <c r="O26" s="161">
        <f>'Приложение 5'!X34</f>
        <v>19200</v>
      </c>
      <c r="P26" s="161">
        <f>'Приложение 5'!Y34</f>
        <v>19200</v>
      </c>
      <c r="Q26" s="161">
        <f>'Приложение 5'!Z34</f>
        <v>19200</v>
      </c>
    </row>
    <row r="27" spans="1:17" s="40" customFormat="1" ht="54.75" customHeight="1">
      <c r="A27" s="132"/>
      <c r="B27" s="282" t="s">
        <v>232</v>
      </c>
      <c r="C27" s="283"/>
      <c r="D27" s="283"/>
      <c r="E27" s="283"/>
      <c r="F27" s="284"/>
      <c r="G27" s="158">
        <v>1</v>
      </c>
      <c r="H27" s="158">
        <v>4</v>
      </c>
      <c r="I27" s="159" t="s">
        <v>228</v>
      </c>
      <c r="J27" s="160">
        <v>0</v>
      </c>
      <c r="K27" s="148"/>
      <c r="L27" s="149"/>
      <c r="M27" s="149"/>
      <c r="N27" s="38"/>
      <c r="O27" s="161">
        <f>O28</f>
        <v>1140.46</v>
      </c>
      <c r="P27" s="161">
        <f>P28</f>
        <v>0</v>
      </c>
      <c r="Q27" s="161">
        <f>Q28</f>
        <v>0</v>
      </c>
    </row>
    <row r="28" spans="1:17" s="40" customFormat="1" ht="27.75" customHeight="1">
      <c r="A28" s="132"/>
      <c r="B28" s="151"/>
      <c r="C28" s="46"/>
      <c r="D28" s="162"/>
      <c r="E28" s="157"/>
      <c r="F28" s="47" t="s">
        <v>112</v>
      </c>
      <c r="G28" s="158">
        <v>1</v>
      </c>
      <c r="H28" s="158">
        <v>4</v>
      </c>
      <c r="I28" s="159" t="s">
        <v>228</v>
      </c>
      <c r="J28" s="160">
        <v>540</v>
      </c>
      <c r="K28" s="148"/>
      <c r="L28" s="149"/>
      <c r="M28" s="149"/>
      <c r="N28" s="38"/>
      <c r="O28" s="161">
        <f>'Приложение 5'!X36</f>
        <v>1140.46</v>
      </c>
      <c r="P28" s="161">
        <f>'Приложение 5'!Y36</f>
        <v>0</v>
      </c>
      <c r="Q28" s="161">
        <f>'Приложение 5'!Z36</f>
        <v>0</v>
      </c>
    </row>
    <row r="29" spans="1:17" s="40" customFormat="1" ht="81.75" customHeight="1">
      <c r="A29" s="132"/>
      <c r="B29" s="282" t="s">
        <v>233</v>
      </c>
      <c r="C29" s="283"/>
      <c r="D29" s="283"/>
      <c r="E29" s="283"/>
      <c r="F29" s="284"/>
      <c r="G29" s="158">
        <v>1</v>
      </c>
      <c r="H29" s="158">
        <v>4</v>
      </c>
      <c r="I29" s="159" t="s">
        <v>229</v>
      </c>
      <c r="J29" s="160">
        <v>0</v>
      </c>
      <c r="K29" s="148"/>
      <c r="L29" s="149"/>
      <c r="M29" s="149"/>
      <c r="N29" s="38"/>
      <c r="O29" s="161">
        <f>O30</f>
        <v>29400</v>
      </c>
      <c r="P29" s="161">
        <f>P30</f>
        <v>29400</v>
      </c>
      <c r="Q29" s="161">
        <f>Q30</f>
        <v>29400</v>
      </c>
    </row>
    <row r="30" spans="1:17" s="40" customFormat="1" ht="14.25" customHeight="1">
      <c r="A30" s="132"/>
      <c r="B30" s="151"/>
      <c r="C30" s="46"/>
      <c r="D30" s="162"/>
      <c r="E30" s="157"/>
      <c r="F30" s="47" t="s">
        <v>112</v>
      </c>
      <c r="G30" s="158">
        <v>1</v>
      </c>
      <c r="H30" s="158">
        <v>4</v>
      </c>
      <c r="I30" s="159" t="s">
        <v>229</v>
      </c>
      <c r="J30" s="160" t="s">
        <v>113</v>
      </c>
      <c r="K30" s="148">
        <v>26500</v>
      </c>
      <c r="L30" s="149">
        <v>0</v>
      </c>
      <c r="M30" s="149">
        <v>0</v>
      </c>
      <c r="N30" s="38">
        <v>0</v>
      </c>
      <c r="O30" s="161">
        <f>'Приложение 5'!X38</f>
        <v>29400</v>
      </c>
      <c r="P30" s="161">
        <f>'Приложение 5'!Y38</f>
        <v>29400</v>
      </c>
      <c r="Q30" s="161">
        <f>'Приложение 5'!Z38</f>
        <v>29400</v>
      </c>
    </row>
    <row r="31" spans="1:17" s="103" customFormat="1" ht="38.25" customHeight="1">
      <c r="A31" s="135"/>
      <c r="B31" s="170"/>
      <c r="C31" s="171"/>
      <c r="D31" s="304" t="s">
        <v>114</v>
      </c>
      <c r="E31" s="305"/>
      <c r="F31" s="306"/>
      <c r="G31" s="172">
        <v>1</v>
      </c>
      <c r="H31" s="172">
        <v>6</v>
      </c>
      <c r="I31" s="173">
        <v>0</v>
      </c>
      <c r="J31" s="174">
        <v>0</v>
      </c>
      <c r="K31" s="175"/>
      <c r="L31" s="176"/>
      <c r="M31" s="176"/>
      <c r="N31" s="177"/>
      <c r="O31" s="169">
        <f>O32</f>
        <v>21546</v>
      </c>
      <c r="P31" s="169">
        <f t="shared" ref="P31:Q34" si="2">P32</f>
        <v>21546</v>
      </c>
      <c r="Q31" s="169">
        <f t="shared" si="2"/>
        <v>21546</v>
      </c>
    </row>
    <row r="32" spans="1:17" s="103" customFormat="1" ht="42.75" customHeight="1">
      <c r="A32" s="135"/>
      <c r="B32" s="170"/>
      <c r="C32" s="171"/>
      <c r="D32" s="178"/>
      <c r="E32" s="307" t="s">
        <v>177</v>
      </c>
      <c r="F32" s="308"/>
      <c r="G32" s="179">
        <v>1</v>
      </c>
      <c r="H32" s="179">
        <v>6</v>
      </c>
      <c r="I32" s="180">
        <v>5200000000</v>
      </c>
      <c r="J32" s="181">
        <v>0</v>
      </c>
      <c r="K32" s="175"/>
      <c r="L32" s="176"/>
      <c r="M32" s="176"/>
      <c r="N32" s="177"/>
      <c r="O32" s="169">
        <f>O33</f>
        <v>21546</v>
      </c>
      <c r="P32" s="169">
        <f t="shared" si="2"/>
        <v>21546</v>
      </c>
      <c r="Q32" s="169">
        <f t="shared" si="2"/>
        <v>21546</v>
      </c>
    </row>
    <row r="33" spans="1:17" s="103" customFormat="1" ht="21.75" customHeight="1">
      <c r="A33" s="135"/>
      <c r="B33" s="323" t="s">
        <v>188</v>
      </c>
      <c r="C33" s="324"/>
      <c r="D33" s="324"/>
      <c r="E33" s="324"/>
      <c r="F33" s="325"/>
      <c r="G33" s="179">
        <v>1</v>
      </c>
      <c r="H33" s="179">
        <v>6</v>
      </c>
      <c r="I33" s="180">
        <v>5240000000</v>
      </c>
      <c r="J33" s="181">
        <v>0</v>
      </c>
      <c r="K33" s="175"/>
      <c r="L33" s="176"/>
      <c r="M33" s="176"/>
      <c r="N33" s="177"/>
      <c r="O33" s="169">
        <f>O34</f>
        <v>21546</v>
      </c>
      <c r="P33" s="169">
        <f>P34</f>
        <v>21546</v>
      </c>
      <c r="Q33" s="169">
        <f>Q34</f>
        <v>21546</v>
      </c>
    </row>
    <row r="34" spans="1:17" s="103" customFormat="1" ht="28.5" customHeight="1">
      <c r="A34" s="135"/>
      <c r="B34" s="170"/>
      <c r="C34" s="171"/>
      <c r="D34" s="178"/>
      <c r="E34" s="307" t="s">
        <v>179</v>
      </c>
      <c r="F34" s="308"/>
      <c r="G34" s="182">
        <v>1</v>
      </c>
      <c r="H34" s="182">
        <v>6</v>
      </c>
      <c r="I34" s="183">
        <v>5240500000</v>
      </c>
      <c r="J34" s="184">
        <v>0</v>
      </c>
      <c r="K34" s="175"/>
      <c r="L34" s="176"/>
      <c r="M34" s="176"/>
      <c r="N34" s="177"/>
      <c r="O34" s="169">
        <f>O35</f>
        <v>21546</v>
      </c>
      <c r="P34" s="169">
        <f t="shared" si="2"/>
        <v>21546</v>
      </c>
      <c r="Q34" s="169">
        <f t="shared" si="2"/>
        <v>21546</v>
      </c>
    </row>
    <row r="35" spans="1:17" s="103" customFormat="1" ht="60" customHeight="1">
      <c r="A35" s="135"/>
      <c r="B35" s="297" t="s">
        <v>230</v>
      </c>
      <c r="C35" s="298"/>
      <c r="D35" s="298"/>
      <c r="E35" s="298"/>
      <c r="F35" s="299"/>
      <c r="G35" s="182">
        <v>1</v>
      </c>
      <c r="H35" s="182">
        <v>6</v>
      </c>
      <c r="I35" s="183" t="s">
        <v>226</v>
      </c>
      <c r="J35" s="184">
        <v>0</v>
      </c>
      <c r="K35" s="175">
        <v>26500</v>
      </c>
      <c r="L35" s="176">
        <v>0</v>
      </c>
      <c r="M35" s="176">
        <v>0</v>
      </c>
      <c r="N35" s="177">
        <v>0</v>
      </c>
      <c r="O35" s="169">
        <f>O36</f>
        <v>21546</v>
      </c>
      <c r="P35" s="169">
        <f>P36</f>
        <v>21546</v>
      </c>
      <c r="Q35" s="169">
        <f>Q36</f>
        <v>21546</v>
      </c>
    </row>
    <row r="36" spans="1:17" s="103" customFormat="1" ht="15" customHeight="1">
      <c r="A36" s="135"/>
      <c r="B36" s="170"/>
      <c r="C36" s="185"/>
      <c r="D36" s="186"/>
      <c r="E36" s="187"/>
      <c r="F36" s="188" t="s">
        <v>112</v>
      </c>
      <c r="G36" s="182">
        <v>1</v>
      </c>
      <c r="H36" s="182">
        <v>6</v>
      </c>
      <c r="I36" s="183" t="s">
        <v>226</v>
      </c>
      <c r="J36" s="184" t="s">
        <v>113</v>
      </c>
      <c r="K36" s="175"/>
      <c r="L36" s="176"/>
      <c r="M36" s="176"/>
      <c r="N36" s="177"/>
      <c r="O36" s="169">
        <f>'Приложение 5'!X43</f>
        <v>21546</v>
      </c>
      <c r="P36" s="169">
        <f>'Приложение 5'!Y43</f>
        <v>21546</v>
      </c>
      <c r="Q36" s="169">
        <f>'Приложение 5'!Z43</f>
        <v>21546</v>
      </c>
    </row>
    <row r="37" spans="1:17" s="103" customFormat="1" ht="15" customHeight="1">
      <c r="A37" s="135"/>
      <c r="B37" s="170"/>
      <c r="C37" s="185"/>
      <c r="D37" s="186"/>
      <c r="E37" s="187"/>
      <c r="F37" s="188" t="s">
        <v>171</v>
      </c>
      <c r="G37" s="182">
        <v>1</v>
      </c>
      <c r="H37" s="182">
        <v>13</v>
      </c>
      <c r="I37" s="183">
        <v>0</v>
      </c>
      <c r="J37" s="184">
        <v>0</v>
      </c>
      <c r="K37" s="175"/>
      <c r="L37" s="176"/>
      <c r="M37" s="176"/>
      <c r="N37" s="177"/>
      <c r="O37" s="169">
        <f t="shared" ref="O37:Q39" si="3">O38</f>
        <v>2336</v>
      </c>
      <c r="P37" s="169">
        <f t="shared" si="3"/>
        <v>0</v>
      </c>
      <c r="Q37" s="169">
        <f t="shared" si="3"/>
        <v>0</v>
      </c>
    </row>
    <row r="38" spans="1:17" s="103" customFormat="1" ht="42" customHeight="1">
      <c r="A38" s="135"/>
      <c r="B38" s="326" t="s">
        <v>177</v>
      </c>
      <c r="C38" s="327"/>
      <c r="D38" s="327"/>
      <c r="E38" s="327"/>
      <c r="F38" s="328"/>
      <c r="G38" s="182">
        <v>1</v>
      </c>
      <c r="H38" s="182">
        <v>13</v>
      </c>
      <c r="I38" s="183">
        <v>5200000000</v>
      </c>
      <c r="J38" s="184">
        <v>0</v>
      </c>
      <c r="K38" s="175"/>
      <c r="L38" s="176"/>
      <c r="M38" s="176"/>
      <c r="N38" s="177"/>
      <c r="O38" s="169">
        <f t="shared" si="3"/>
        <v>2336</v>
      </c>
      <c r="P38" s="169">
        <f t="shared" si="3"/>
        <v>0</v>
      </c>
      <c r="Q38" s="169">
        <f t="shared" si="3"/>
        <v>0</v>
      </c>
    </row>
    <row r="39" spans="1:17" s="103" customFormat="1" ht="15" customHeight="1">
      <c r="A39" s="135"/>
      <c r="B39" s="323" t="s">
        <v>188</v>
      </c>
      <c r="C39" s="324"/>
      <c r="D39" s="324"/>
      <c r="E39" s="324"/>
      <c r="F39" s="325"/>
      <c r="G39" s="182">
        <v>1</v>
      </c>
      <c r="H39" s="182">
        <v>13</v>
      </c>
      <c r="I39" s="183">
        <v>5240000000</v>
      </c>
      <c r="J39" s="184">
        <v>0</v>
      </c>
      <c r="K39" s="175"/>
      <c r="L39" s="176"/>
      <c r="M39" s="176"/>
      <c r="N39" s="177"/>
      <c r="O39" s="169">
        <f t="shared" si="3"/>
        <v>2336</v>
      </c>
      <c r="P39" s="169">
        <f t="shared" si="3"/>
        <v>0</v>
      </c>
      <c r="Q39" s="169">
        <f t="shared" si="3"/>
        <v>0</v>
      </c>
    </row>
    <row r="40" spans="1:17" s="103" customFormat="1" ht="26.25" customHeight="1">
      <c r="A40" s="135"/>
      <c r="B40" s="170"/>
      <c r="C40" s="185"/>
      <c r="D40" s="186"/>
      <c r="E40" s="187"/>
      <c r="F40" s="188" t="s">
        <v>179</v>
      </c>
      <c r="G40" s="182">
        <v>1</v>
      </c>
      <c r="H40" s="182">
        <v>13</v>
      </c>
      <c r="I40" s="183">
        <v>5240500000</v>
      </c>
      <c r="J40" s="184">
        <v>0</v>
      </c>
      <c r="K40" s="175"/>
      <c r="L40" s="176"/>
      <c r="M40" s="176"/>
      <c r="N40" s="177"/>
      <c r="O40" s="169">
        <f t="shared" ref="O40:Q41" si="4">O41</f>
        <v>2336</v>
      </c>
      <c r="P40" s="169">
        <f t="shared" si="4"/>
        <v>0</v>
      </c>
      <c r="Q40" s="169">
        <f t="shared" si="4"/>
        <v>0</v>
      </c>
    </row>
    <row r="41" spans="1:17" s="103" customFormat="1" ht="25.5" customHeight="1">
      <c r="A41" s="135"/>
      <c r="B41" s="170"/>
      <c r="C41" s="185"/>
      <c r="D41" s="186"/>
      <c r="E41" s="187"/>
      <c r="F41" s="188" t="s">
        <v>170</v>
      </c>
      <c r="G41" s="182">
        <v>1</v>
      </c>
      <c r="H41" s="182">
        <v>13</v>
      </c>
      <c r="I41" s="183">
        <v>5240595100</v>
      </c>
      <c r="J41" s="184">
        <v>0</v>
      </c>
      <c r="K41" s="175"/>
      <c r="L41" s="176"/>
      <c r="M41" s="176"/>
      <c r="N41" s="177"/>
      <c r="O41" s="169">
        <f t="shared" si="4"/>
        <v>2336</v>
      </c>
      <c r="P41" s="169">
        <f t="shared" si="4"/>
        <v>0</v>
      </c>
      <c r="Q41" s="169">
        <f t="shared" si="4"/>
        <v>0</v>
      </c>
    </row>
    <row r="42" spans="1:17" s="103" customFormat="1" ht="15" customHeight="1">
      <c r="A42" s="135"/>
      <c r="B42" s="170"/>
      <c r="C42" s="185"/>
      <c r="D42" s="186"/>
      <c r="E42" s="187"/>
      <c r="F42" s="188" t="s">
        <v>169</v>
      </c>
      <c r="G42" s="182">
        <v>1</v>
      </c>
      <c r="H42" s="182">
        <v>13</v>
      </c>
      <c r="I42" s="183">
        <v>5240595100</v>
      </c>
      <c r="J42" s="184">
        <v>850</v>
      </c>
      <c r="K42" s="175"/>
      <c r="L42" s="176"/>
      <c r="M42" s="176"/>
      <c r="N42" s="177"/>
      <c r="O42" s="169">
        <v>2336</v>
      </c>
      <c r="P42" s="169">
        <f>'Приложение 5'!Y50</f>
        <v>0</v>
      </c>
      <c r="Q42" s="169">
        <f>'Приложение 5'!Z50</f>
        <v>0</v>
      </c>
    </row>
    <row r="43" spans="1:17" s="40" customFormat="1" ht="14.25" customHeight="1">
      <c r="A43" s="132"/>
      <c r="B43" s="293" t="s">
        <v>115</v>
      </c>
      <c r="C43" s="293"/>
      <c r="D43" s="293"/>
      <c r="E43" s="293"/>
      <c r="F43" s="293"/>
      <c r="G43" s="145">
        <v>2</v>
      </c>
      <c r="H43" s="145">
        <v>0</v>
      </c>
      <c r="I43" s="146">
        <v>0</v>
      </c>
      <c r="J43" s="147">
        <v>0</v>
      </c>
      <c r="K43" s="148">
        <v>158200</v>
      </c>
      <c r="L43" s="149">
        <v>0</v>
      </c>
      <c r="M43" s="149">
        <v>0</v>
      </c>
      <c r="N43" s="38">
        <v>0</v>
      </c>
      <c r="O43" s="150">
        <f>O44</f>
        <v>154200</v>
      </c>
      <c r="P43" s="150">
        <f t="shared" ref="P43:Q47" si="5">P44</f>
        <v>170100</v>
      </c>
      <c r="Q43" s="150">
        <f t="shared" si="5"/>
        <v>186300</v>
      </c>
    </row>
    <row r="44" spans="1:17" s="40" customFormat="1" ht="15" customHeight="1">
      <c r="A44" s="132"/>
      <c r="B44" s="144"/>
      <c r="C44" s="285" t="s">
        <v>116</v>
      </c>
      <c r="D44" s="285"/>
      <c r="E44" s="285"/>
      <c r="F44" s="285"/>
      <c r="G44" s="145">
        <v>2</v>
      </c>
      <c r="H44" s="145">
        <v>3</v>
      </c>
      <c r="I44" s="146">
        <v>0</v>
      </c>
      <c r="J44" s="147">
        <v>0</v>
      </c>
      <c r="K44" s="148">
        <v>158200</v>
      </c>
      <c r="L44" s="149">
        <v>0</v>
      </c>
      <c r="M44" s="149">
        <v>0</v>
      </c>
      <c r="N44" s="38">
        <v>0</v>
      </c>
      <c r="O44" s="150">
        <f>O45</f>
        <v>154200</v>
      </c>
      <c r="P44" s="150">
        <f t="shared" si="5"/>
        <v>170100</v>
      </c>
      <c r="Q44" s="150">
        <f t="shared" si="5"/>
        <v>186300</v>
      </c>
    </row>
    <row r="45" spans="1:17" s="134" customFormat="1" ht="40.5" customHeight="1">
      <c r="A45" s="133"/>
      <c r="B45" s="151"/>
      <c r="C45" s="45"/>
      <c r="D45" s="286" t="s">
        <v>177</v>
      </c>
      <c r="E45" s="287"/>
      <c r="F45" s="288"/>
      <c r="G45" s="164">
        <v>2</v>
      </c>
      <c r="H45" s="164">
        <v>3</v>
      </c>
      <c r="I45" s="165">
        <v>5200000000</v>
      </c>
      <c r="J45" s="166">
        <v>0</v>
      </c>
      <c r="K45" s="140">
        <v>738500</v>
      </c>
      <c r="L45" s="141">
        <v>0</v>
      </c>
      <c r="M45" s="141">
        <v>0</v>
      </c>
      <c r="N45" s="142">
        <v>0</v>
      </c>
      <c r="O45" s="168">
        <f>O46</f>
        <v>154200</v>
      </c>
      <c r="P45" s="168">
        <f t="shared" si="5"/>
        <v>170100</v>
      </c>
      <c r="Q45" s="168">
        <f t="shared" si="5"/>
        <v>186300</v>
      </c>
    </row>
    <row r="46" spans="1:17" s="134" customFormat="1" ht="19.5" customHeight="1">
      <c r="A46" s="133"/>
      <c r="B46" s="279" t="s">
        <v>188</v>
      </c>
      <c r="C46" s="280"/>
      <c r="D46" s="280"/>
      <c r="E46" s="280"/>
      <c r="F46" s="281"/>
      <c r="G46" s="164">
        <v>2</v>
      </c>
      <c r="H46" s="164">
        <v>3</v>
      </c>
      <c r="I46" s="165">
        <v>5240000000</v>
      </c>
      <c r="J46" s="166">
        <v>0</v>
      </c>
      <c r="K46" s="140"/>
      <c r="L46" s="141"/>
      <c r="M46" s="141"/>
      <c r="N46" s="142"/>
      <c r="O46" s="168">
        <f>O47</f>
        <v>154200</v>
      </c>
      <c r="P46" s="168">
        <f>P47</f>
        <v>170100</v>
      </c>
      <c r="Q46" s="168">
        <f>Q47</f>
        <v>186300</v>
      </c>
    </row>
    <row r="47" spans="1:17" s="40" customFormat="1" ht="25.5" customHeight="1">
      <c r="A47" s="132"/>
      <c r="B47" s="151"/>
      <c r="C47" s="45"/>
      <c r="D47" s="278" t="s">
        <v>179</v>
      </c>
      <c r="E47" s="278"/>
      <c r="F47" s="278"/>
      <c r="G47" s="158">
        <v>2</v>
      </c>
      <c r="H47" s="158">
        <v>3</v>
      </c>
      <c r="I47" s="159">
        <v>5240500000</v>
      </c>
      <c r="J47" s="160">
        <v>0</v>
      </c>
      <c r="K47" s="148">
        <v>158200</v>
      </c>
      <c r="L47" s="149">
        <v>0</v>
      </c>
      <c r="M47" s="149">
        <v>0</v>
      </c>
      <c r="N47" s="38">
        <v>0</v>
      </c>
      <c r="O47" s="161">
        <f>O48</f>
        <v>154200</v>
      </c>
      <c r="P47" s="161">
        <f t="shared" si="5"/>
        <v>170100</v>
      </c>
      <c r="Q47" s="161">
        <f t="shared" si="5"/>
        <v>186300</v>
      </c>
    </row>
    <row r="48" spans="1:17" s="40" customFormat="1" ht="28.5" customHeight="1">
      <c r="A48" s="132"/>
      <c r="B48" s="151"/>
      <c r="C48" s="46"/>
      <c r="D48" s="157"/>
      <c r="E48" s="278" t="s">
        <v>172</v>
      </c>
      <c r="F48" s="278"/>
      <c r="G48" s="158">
        <v>2</v>
      </c>
      <c r="H48" s="158">
        <v>3</v>
      </c>
      <c r="I48" s="159">
        <v>5240551180</v>
      </c>
      <c r="J48" s="160">
        <v>0</v>
      </c>
      <c r="K48" s="148">
        <v>158200</v>
      </c>
      <c r="L48" s="149">
        <v>0</v>
      </c>
      <c r="M48" s="149">
        <v>0</v>
      </c>
      <c r="N48" s="38">
        <v>0</v>
      </c>
      <c r="O48" s="161">
        <f>O49+O50</f>
        <v>154200</v>
      </c>
      <c r="P48" s="161">
        <f>P49+P50</f>
        <v>170100</v>
      </c>
      <c r="Q48" s="161">
        <f>Q49+Q50</f>
        <v>186300</v>
      </c>
    </row>
    <row r="49" spans="1:17" s="40" customFormat="1" ht="26.25" customHeight="1">
      <c r="A49" s="132"/>
      <c r="B49" s="151"/>
      <c r="C49" s="46"/>
      <c r="D49" s="162"/>
      <c r="E49" s="157"/>
      <c r="F49" s="47" t="s">
        <v>106</v>
      </c>
      <c r="G49" s="158">
        <v>2</v>
      </c>
      <c r="H49" s="158">
        <v>3</v>
      </c>
      <c r="I49" s="159">
        <v>5240551180</v>
      </c>
      <c r="J49" s="160">
        <v>120</v>
      </c>
      <c r="K49" s="148">
        <v>144400</v>
      </c>
      <c r="L49" s="149">
        <v>0</v>
      </c>
      <c r="M49" s="149">
        <v>0</v>
      </c>
      <c r="N49" s="38">
        <v>0</v>
      </c>
      <c r="O49" s="161">
        <f>'Приложение 5'!X58</f>
        <v>153200</v>
      </c>
      <c r="P49" s="161">
        <f>'Приложение 5'!Y58</f>
        <v>169100</v>
      </c>
      <c r="Q49" s="161">
        <f>'Приложение 5'!Z58</f>
        <v>185300</v>
      </c>
    </row>
    <row r="50" spans="1:17" s="40" customFormat="1" ht="25.5" customHeight="1">
      <c r="A50" s="132"/>
      <c r="B50" s="151"/>
      <c r="C50" s="46"/>
      <c r="D50" s="162"/>
      <c r="E50" s="157"/>
      <c r="F50" s="47" t="s">
        <v>110</v>
      </c>
      <c r="G50" s="158">
        <v>2</v>
      </c>
      <c r="H50" s="158">
        <v>3</v>
      </c>
      <c r="I50" s="159">
        <v>5240551180</v>
      </c>
      <c r="J50" s="160">
        <v>240</v>
      </c>
      <c r="K50" s="148">
        <v>13800</v>
      </c>
      <c r="L50" s="149">
        <v>0</v>
      </c>
      <c r="M50" s="149">
        <v>0</v>
      </c>
      <c r="N50" s="38">
        <v>0</v>
      </c>
      <c r="O50" s="161">
        <f>'Приложение 5'!X61</f>
        <v>1000</v>
      </c>
      <c r="P50" s="161">
        <f>'Приложение 5'!Y61</f>
        <v>1000</v>
      </c>
      <c r="Q50" s="161">
        <f>'Приложение 5'!Z61</f>
        <v>1000</v>
      </c>
    </row>
    <row r="51" spans="1:17" s="40" customFormat="1" ht="30" customHeight="1">
      <c r="A51" s="132"/>
      <c r="B51" s="293" t="s">
        <v>118</v>
      </c>
      <c r="C51" s="293"/>
      <c r="D51" s="293"/>
      <c r="E51" s="293"/>
      <c r="F51" s="293"/>
      <c r="G51" s="145">
        <v>3</v>
      </c>
      <c r="H51" s="145">
        <v>0</v>
      </c>
      <c r="I51" s="146">
        <v>0</v>
      </c>
      <c r="J51" s="147">
        <v>0</v>
      </c>
      <c r="K51" s="148">
        <v>101200</v>
      </c>
      <c r="L51" s="149">
        <v>0</v>
      </c>
      <c r="M51" s="149">
        <v>0</v>
      </c>
      <c r="N51" s="38">
        <v>0</v>
      </c>
      <c r="O51" s="150">
        <f t="shared" ref="O51:O56" si="6">O52</f>
        <v>500</v>
      </c>
      <c r="P51" s="150">
        <f t="shared" ref="P51:Q55" si="7">P52</f>
        <v>500</v>
      </c>
      <c r="Q51" s="150">
        <f t="shared" si="7"/>
        <v>500</v>
      </c>
    </row>
    <row r="52" spans="1:17" s="40" customFormat="1" ht="30" customHeight="1">
      <c r="A52" s="132"/>
      <c r="B52" s="144"/>
      <c r="C52" s="285" t="s">
        <v>165</v>
      </c>
      <c r="D52" s="285"/>
      <c r="E52" s="285"/>
      <c r="F52" s="285"/>
      <c r="G52" s="145">
        <v>3</v>
      </c>
      <c r="H52" s="145">
        <v>10</v>
      </c>
      <c r="I52" s="146">
        <v>0</v>
      </c>
      <c r="J52" s="147">
        <v>0</v>
      </c>
      <c r="K52" s="148">
        <v>60000</v>
      </c>
      <c r="L52" s="149">
        <v>0</v>
      </c>
      <c r="M52" s="149">
        <v>0</v>
      </c>
      <c r="N52" s="38">
        <v>0</v>
      </c>
      <c r="O52" s="150">
        <f t="shared" si="6"/>
        <v>500</v>
      </c>
      <c r="P52" s="150">
        <f t="shared" si="7"/>
        <v>500</v>
      </c>
      <c r="Q52" s="150">
        <f t="shared" si="7"/>
        <v>500</v>
      </c>
    </row>
    <row r="53" spans="1:17" s="134" customFormat="1" ht="39.75" customHeight="1">
      <c r="A53" s="133"/>
      <c r="B53" s="151"/>
      <c r="C53" s="45"/>
      <c r="D53" s="286" t="s">
        <v>177</v>
      </c>
      <c r="E53" s="287"/>
      <c r="F53" s="288"/>
      <c r="G53" s="164">
        <v>3</v>
      </c>
      <c r="H53" s="164">
        <v>10</v>
      </c>
      <c r="I53" s="165">
        <v>5200000000</v>
      </c>
      <c r="J53" s="166">
        <v>0</v>
      </c>
      <c r="K53" s="140">
        <v>738500</v>
      </c>
      <c r="L53" s="141">
        <v>0</v>
      </c>
      <c r="M53" s="141">
        <v>0</v>
      </c>
      <c r="N53" s="142">
        <v>0</v>
      </c>
      <c r="O53" s="168">
        <f t="shared" si="6"/>
        <v>500</v>
      </c>
      <c r="P53" s="168">
        <f t="shared" si="7"/>
        <v>500</v>
      </c>
      <c r="Q53" s="168">
        <f t="shared" si="7"/>
        <v>500</v>
      </c>
    </row>
    <row r="54" spans="1:17" s="134" customFormat="1" ht="20.25" customHeight="1">
      <c r="A54" s="133"/>
      <c r="B54" s="279" t="s">
        <v>188</v>
      </c>
      <c r="C54" s="280"/>
      <c r="D54" s="280"/>
      <c r="E54" s="280"/>
      <c r="F54" s="281"/>
      <c r="G54" s="164">
        <v>3</v>
      </c>
      <c r="H54" s="164">
        <v>10</v>
      </c>
      <c r="I54" s="165">
        <v>5240000000</v>
      </c>
      <c r="J54" s="166">
        <v>0</v>
      </c>
      <c r="K54" s="140"/>
      <c r="L54" s="141"/>
      <c r="M54" s="141"/>
      <c r="N54" s="142"/>
      <c r="O54" s="168">
        <f t="shared" si="6"/>
        <v>500</v>
      </c>
      <c r="P54" s="168">
        <f>P55</f>
        <v>500</v>
      </c>
      <c r="Q54" s="168">
        <f>Q55</f>
        <v>500</v>
      </c>
    </row>
    <row r="55" spans="1:17" s="40" customFormat="1" ht="26.25" customHeight="1">
      <c r="A55" s="132"/>
      <c r="B55" s="151"/>
      <c r="C55" s="45"/>
      <c r="D55" s="278" t="s">
        <v>180</v>
      </c>
      <c r="E55" s="278"/>
      <c r="F55" s="278"/>
      <c r="G55" s="158">
        <v>3</v>
      </c>
      <c r="H55" s="158">
        <v>10</v>
      </c>
      <c r="I55" s="159">
        <v>5240100000</v>
      </c>
      <c r="J55" s="160">
        <v>0</v>
      </c>
      <c r="K55" s="148">
        <v>60000</v>
      </c>
      <c r="L55" s="149">
        <v>0</v>
      </c>
      <c r="M55" s="149">
        <v>0</v>
      </c>
      <c r="N55" s="38">
        <v>0</v>
      </c>
      <c r="O55" s="161">
        <f t="shared" si="6"/>
        <v>500</v>
      </c>
      <c r="P55" s="161">
        <f t="shared" si="7"/>
        <v>500</v>
      </c>
      <c r="Q55" s="161">
        <f t="shared" si="7"/>
        <v>500</v>
      </c>
    </row>
    <row r="56" spans="1:17" s="40" customFormat="1" ht="24" customHeight="1">
      <c r="A56" s="132"/>
      <c r="B56" s="151"/>
      <c r="C56" s="46"/>
      <c r="D56" s="162"/>
      <c r="E56" s="157"/>
      <c r="F56" s="47" t="s">
        <v>186</v>
      </c>
      <c r="G56" s="158">
        <v>3</v>
      </c>
      <c r="H56" s="158">
        <v>10</v>
      </c>
      <c r="I56" s="159">
        <v>5240195020</v>
      </c>
      <c r="J56" s="160">
        <v>0</v>
      </c>
      <c r="K56" s="148">
        <v>60000</v>
      </c>
      <c r="L56" s="149">
        <v>0</v>
      </c>
      <c r="M56" s="149">
        <v>0</v>
      </c>
      <c r="N56" s="38">
        <v>0</v>
      </c>
      <c r="O56" s="161">
        <f t="shared" si="6"/>
        <v>500</v>
      </c>
      <c r="P56" s="161">
        <f>P57</f>
        <v>500</v>
      </c>
      <c r="Q56" s="161">
        <f>Q57</f>
        <v>500</v>
      </c>
    </row>
    <row r="57" spans="1:17" s="40" customFormat="1" ht="30.75" customHeight="1">
      <c r="A57" s="132"/>
      <c r="B57" s="151"/>
      <c r="C57" s="46"/>
      <c r="D57" s="162"/>
      <c r="E57" s="157"/>
      <c r="F57" s="47" t="s">
        <v>110</v>
      </c>
      <c r="G57" s="158">
        <v>3</v>
      </c>
      <c r="H57" s="158">
        <v>10</v>
      </c>
      <c r="I57" s="159">
        <v>5240195020</v>
      </c>
      <c r="J57" s="160">
        <v>240</v>
      </c>
      <c r="K57" s="148">
        <v>60000</v>
      </c>
      <c r="L57" s="149">
        <v>0</v>
      </c>
      <c r="M57" s="149">
        <v>0</v>
      </c>
      <c r="N57" s="38">
        <v>0</v>
      </c>
      <c r="O57" s="161">
        <f>'Приложение 5'!X69</f>
        <v>500</v>
      </c>
      <c r="P57" s="161">
        <f>'Приложение 5'!Y69</f>
        <v>500</v>
      </c>
      <c r="Q57" s="161">
        <f>'Приложение 5'!Z69</f>
        <v>500</v>
      </c>
    </row>
    <row r="58" spans="1:17" s="40" customFormat="1" ht="17.25" customHeight="1">
      <c r="A58" s="132"/>
      <c r="B58" s="279" t="s">
        <v>119</v>
      </c>
      <c r="C58" s="280"/>
      <c r="D58" s="280"/>
      <c r="E58" s="280"/>
      <c r="F58" s="281"/>
      <c r="G58" s="145">
        <v>4</v>
      </c>
      <c r="H58" s="145">
        <v>0</v>
      </c>
      <c r="I58" s="146">
        <v>0</v>
      </c>
      <c r="J58" s="147">
        <v>0</v>
      </c>
      <c r="K58" s="189"/>
      <c r="L58" s="190"/>
      <c r="M58" s="190"/>
      <c r="N58" s="44"/>
      <c r="O58" s="150">
        <f>O59</f>
        <v>224000</v>
      </c>
      <c r="P58" s="150">
        <f>P59</f>
        <v>228000</v>
      </c>
      <c r="Q58" s="150">
        <f>Q59</f>
        <v>236000</v>
      </c>
    </row>
    <row r="59" spans="1:17" s="40" customFormat="1" ht="14.25" customHeight="1">
      <c r="A59" s="132"/>
      <c r="B59" s="144"/>
      <c r="C59" s="285" t="s">
        <v>127</v>
      </c>
      <c r="D59" s="285"/>
      <c r="E59" s="285"/>
      <c r="F59" s="285"/>
      <c r="G59" s="145">
        <v>4</v>
      </c>
      <c r="H59" s="145">
        <v>9</v>
      </c>
      <c r="I59" s="146">
        <v>0</v>
      </c>
      <c r="J59" s="147">
        <v>0</v>
      </c>
      <c r="K59" s="148">
        <v>60000</v>
      </c>
      <c r="L59" s="149">
        <v>0</v>
      </c>
      <c r="M59" s="149">
        <v>0</v>
      </c>
      <c r="N59" s="38">
        <v>0</v>
      </c>
      <c r="O59" s="150">
        <f>O60</f>
        <v>224000</v>
      </c>
      <c r="P59" s="150">
        <f t="shared" ref="P59:Q62" si="8">P60</f>
        <v>228000</v>
      </c>
      <c r="Q59" s="150">
        <f t="shared" si="8"/>
        <v>236000</v>
      </c>
    </row>
    <row r="60" spans="1:17" s="134" customFormat="1" ht="39.75" customHeight="1">
      <c r="A60" s="133"/>
      <c r="B60" s="151"/>
      <c r="C60" s="45"/>
      <c r="D60" s="286" t="s">
        <v>177</v>
      </c>
      <c r="E60" s="287"/>
      <c r="F60" s="288"/>
      <c r="G60" s="164">
        <v>4</v>
      </c>
      <c r="H60" s="164">
        <v>9</v>
      </c>
      <c r="I60" s="165">
        <v>5200000000</v>
      </c>
      <c r="J60" s="166">
        <v>0</v>
      </c>
      <c r="K60" s="140">
        <v>738500</v>
      </c>
      <c r="L60" s="141">
        <v>0</v>
      </c>
      <c r="M60" s="141">
        <v>0</v>
      </c>
      <c r="N60" s="142">
        <v>0</v>
      </c>
      <c r="O60" s="168">
        <f>O61</f>
        <v>224000</v>
      </c>
      <c r="P60" s="168">
        <f t="shared" si="8"/>
        <v>228000</v>
      </c>
      <c r="Q60" s="168">
        <f t="shared" si="8"/>
        <v>236000</v>
      </c>
    </row>
    <row r="61" spans="1:17" s="134" customFormat="1" ht="18.75" customHeight="1">
      <c r="A61" s="133"/>
      <c r="B61" s="279" t="s">
        <v>188</v>
      </c>
      <c r="C61" s="280"/>
      <c r="D61" s="280"/>
      <c r="E61" s="280"/>
      <c r="F61" s="281"/>
      <c r="G61" s="164">
        <v>4</v>
      </c>
      <c r="H61" s="164">
        <v>9</v>
      </c>
      <c r="I61" s="165">
        <v>5240000000</v>
      </c>
      <c r="J61" s="166">
        <v>0</v>
      </c>
      <c r="K61" s="140"/>
      <c r="L61" s="141"/>
      <c r="M61" s="141"/>
      <c r="N61" s="142"/>
      <c r="O61" s="168">
        <f>O62</f>
        <v>224000</v>
      </c>
      <c r="P61" s="168">
        <f t="shared" si="8"/>
        <v>228000</v>
      </c>
      <c r="Q61" s="168">
        <f t="shared" si="8"/>
        <v>236000</v>
      </c>
    </row>
    <row r="62" spans="1:17" s="40" customFormat="1" ht="20.25" customHeight="1">
      <c r="A62" s="132"/>
      <c r="B62" s="151"/>
      <c r="C62" s="45"/>
      <c r="D62" s="278" t="s">
        <v>181</v>
      </c>
      <c r="E62" s="278"/>
      <c r="F62" s="278"/>
      <c r="G62" s="158">
        <v>4</v>
      </c>
      <c r="H62" s="158">
        <v>9</v>
      </c>
      <c r="I62" s="159">
        <v>5240200000</v>
      </c>
      <c r="J62" s="160">
        <v>0</v>
      </c>
      <c r="K62" s="148">
        <v>60000</v>
      </c>
      <c r="L62" s="149">
        <v>0</v>
      </c>
      <c r="M62" s="149">
        <v>0</v>
      </c>
      <c r="N62" s="38">
        <v>0</v>
      </c>
      <c r="O62" s="161">
        <f>O63</f>
        <v>224000</v>
      </c>
      <c r="P62" s="161">
        <f t="shared" si="8"/>
        <v>228000</v>
      </c>
      <c r="Q62" s="161">
        <f t="shared" si="8"/>
        <v>236000</v>
      </c>
    </row>
    <row r="63" spans="1:17" s="40" customFormat="1" ht="26.25" customHeight="1">
      <c r="A63" s="132"/>
      <c r="B63" s="151"/>
      <c r="C63" s="46"/>
      <c r="D63" s="157"/>
      <c r="E63" s="278" t="s">
        <v>120</v>
      </c>
      <c r="F63" s="278"/>
      <c r="G63" s="158">
        <v>4</v>
      </c>
      <c r="H63" s="158">
        <v>9</v>
      </c>
      <c r="I63" s="159">
        <v>5240295280</v>
      </c>
      <c r="J63" s="160">
        <v>0</v>
      </c>
      <c r="K63" s="148">
        <v>60000</v>
      </c>
      <c r="L63" s="149">
        <v>0</v>
      </c>
      <c r="M63" s="149">
        <v>0</v>
      </c>
      <c r="N63" s="38">
        <v>0</v>
      </c>
      <c r="O63" s="161">
        <f>O64</f>
        <v>224000</v>
      </c>
      <c r="P63" s="161">
        <f>P64</f>
        <v>228000</v>
      </c>
      <c r="Q63" s="161">
        <f>Q64</f>
        <v>236000</v>
      </c>
    </row>
    <row r="64" spans="1:17" s="40" customFormat="1" ht="26.25" customHeight="1">
      <c r="A64" s="132"/>
      <c r="B64" s="151"/>
      <c r="C64" s="46"/>
      <c r="D64" s="162"/>
      <c r="E64" s="157"/>
      <c r="F64" s="47" t="s">
        <v>110</v>
      </c>
      <c r="G64" s="158">
        <v>4</v>
      </c>
      <c r="H64" s="158">
        <v>9</v>
      </c>
      <c r="I64" s="159">
        <v>5240295280</v>
      </c>
      <c r="J64" s="160">
        <v>240</v>
      </c>
      <c r="K64" s="148">
        <v>60000</v>
      </c>
      <c r="L64" s="149">
        <v>0</v>
      </c>
      <c r="M64" s="149">
        <v>0</v>
      </c>
      <c r="N64" s="38">
        <v>0</v>
      </c>
      <c r="O64" s="161">
        <f>'Приложение 5'!X77</f>
        <v>224000</v>
      </c>
      <c r="P64" s="161">
        <f>'Приложение 5'!Y77</f>
        <v>228000</v>
      </c>
      <c r="Q64" s="161">
        <f>'Приложение 5'!Z77</f>
        <v>236000</v>
      </c>
    </row>
    <row r="65" spans="1:17" s="40" customFormat="1" ht="15" customHeight="1">
      <c r="A65" s="132"/>
      <c r="B65" s="293" t="s">
        <v>122</v>
      </c>
      <c r="C65" s="293"/>
      <c r="D65" s="293"/>
      <c r="E65" s="293"/>
      <c r="F65" s="293"/>
      <c r="G65" s="145">
        <v>5</v>
      </c>
      <c r="H65" s="145">
        <v>0</v>
      </c>
      <c r="I65" s="146">
        <v>0</v>
      </c>
      <c r="J65" s="147">
        <v>0</v>
      </c>
      <c r="K65" s="148">
        <v>2518700</v>
      </c>
      <c r="L65" s="149">
        <v>0</v>
      </c>
      <c r="M65" s="149">
        <v>0</v>
      </c>
      <c r="N65" s="38">
        <v>0</v>
      </c>
      <c r="O65" s="150">
        <f>O66+O72</f>
        <v>605148</v>
      </c>
      <c r="P65" s="150">
        <f>P66+P72</f>
        <v>100</v>
      </c>
      <c r="Q65" s="150">
        <f>Q66+Q72</f>
        <v>100</v>
      </c>
    </row>
    <row r="66" spans="1:17" s="40" customFormat="1" ht="15" customHeight="1">
      <c r="A66" s="132"/>
      <c r="B66" s="264"/>
      <c r="C66" s="265"/>
      <c r="D66" s="265"/>
      <c r="E66" s="265"/>
      <c r="F66" s="197" t="s">
        <v>239</v>
      </c>
      <c r="G66" s="145">
        <v>5</v>
      </c>
      <c r="H66" s="145">
        <v>2</v>
      </c>
      <c r="I66" s="146">
        <v>0</v>
      </c>
      <c r="J66" s="147">
        <v>0</v>
      </c>
      <c r="K66" s="148"/>
      <c r="L66" s="149"/>
      <c r="M66" s="149"/>
      <c r="N66" s="38"/>
      <c r="O66" s="150">
        <f t="shared" ref="O66:Q70" si="9">O67</f>
        <v>47040</v>
      </c>
      <c r="P66" s="150">
        <f t="shared" si="9"/>
        <v>0</v>
      </c>
      <c r="Q66" s="150">
        <f t="shared" si="9"/>
        <v>0</v>
      </c>
    </row>
    <row r="67" spans="1:17" s="40" customFormat="1" ht="39.75" customHeight="1">
      <c r="A67" s="132"/>
      <c r="B67" s="264"/>
      <c r="C67" s="265"/>
      <c r="D67" s="265"/>
      <c r="E67" s="265"/>
      <c r="F67" s="265" t="s">
        <v>177</v>
      </c>
      <c r="G67" s="145">
        <v>5</v>
      </c>
      <c r="H67" s="145">
        <v>2</v>
      </c>
      <c r="I67" s="146">
        <v>5200000000</v>
      </c>
      <c r="J67" s="147">
        <v>0</v>
      </c>
      <c r="K67" s="148"/>
      <c r="L67" s="149"/>
      <c r="M67" s="149"/>
      <c r="N67" s="38"/>
      <c r="O67" s="150">
        <f t="shared" si="9"/>
        <v>47040</v>
      </c>
      <c r="P67" s="150">
        <f t="shared" si="9"/>
        <v>0</v>
      </c>
      <c r="Q67" s="150">
        <f t="shared" si="9"/>
        <v>0</v>
      </c>
    </row>
    <row r="68" spans="1:17" s="40" customFormat="1" ht="15" customHeight="1">
      <c r="A68" s="132"/>
      <c r="B68" s="264"/>
      <c r="C68" s="265"/>
      <c r="D68" s="265"/>
      <c r="E68" s="265"/>
      <c r="F68" s="265" t="s">
        <v>188</v>
      </c>
      <c r="G68" s="145">
        <v>5</v>
      </c>
      <c r="H68" s="145">
        <v>2</v>
      </c>
      <c r="I68" s="146">
        <v>5240000000</v>
      </c>
      <c r="J68" s="147">
        <v>0</v>
      </c>
      <c r="K68" s="148"/>
      <c r="L68" s="149"/>
      <c r="M68" s="149"/>
      <c r="N68" s="38"/>
      <c r="O68" s="150">
        <f t="shared" si="9"/>
        <v>47040</v>
      </c>
      <c r="P68" s="150">
        <f t="shared" si="9"/>
        <v>0</v>
      </c>
      <c r="Q68" s="150">
        <f t="shared" si="9"/>
        <v>0</v>
      </c>
    </row>
    <row r="69" spans="1:17" s="40" customFormat="1" ht="27.75" customHeight="1">
      <c r="A69" s="132"/>
      <c r="B69" s="264"/>
      <c r="C69" s="265"/>
      <c r="D69" s="265"/>
      <c r="E69" s="265"/>
      <c r="F69" s="265" t="s">
        <v>238</v>
      </c>
      <c r="G69" s="145">
        <v>5</v>
      </c>
      <c r="H69" s="145">
        <v>2</v>
      </c>
      <c r="I69" s="146">
        <v>5240600000</v>
      </c>
      <c r="J69" s="147">
        <v>0</v>
      </c>
      <c r="K69" s="148"/>
      <c r="L69" s="149"/>
      <c r="M69" s="149"/>
      <c r="N69" s="38"/>
      <c r="O69" s="150">
        <f t="shared" si="9"/>
        <v>47040</v>
      </c>
      <c r="P69" s="150">
        <f t="shared" si="9"/>
        <v>0</v>
      </c>
      <c r="Q69" s="150">
        <f t="shared" si="9"/>
        <v>0</v>
      </c>
    </row>
    <row r="70" spans="1:17" s="40" customFormat="1" ht="38.25" customHeight="1">
      <c r="A70" s="132"/>
      <c r="B70" s="264"/>
      <c r="C70" s="265"/>
      <c r="D70" s="265"/>
      <c r="E70" s="265"/>
      <c r="F70" s="265" t="s">
        <v>237</v>
      </c>
      <c r="G70" s="145">
        <v>5</v>
      </c>
      <c r="H70" s="145">
        <v>2</v>
      </c>
      <c r="I70" s="146" t="s">
        <v>236</v>
      </c>
      <c r="J70" s="147">
        <v>0</v>
      </c>
      <c r="K70" s="148"/>
      <c r="L70" s="149"/>
      <c r="M70" s="149"/>
      <c r="N70" s="38"/>
      <c r="O70" s="150">
        <f t="shared" si="9"/>
        <v>47040</v>
      </c>
      <c r="P70" s="150">
        <f t="shared" si="9"/>
        <v>0</v>
      </c>
      <c r="Q70" s="150">
        <f t="shared" si="9"/>
        <v>0</v>
      </c>
    </row>
    <row r="71" spans="1:17" s="40" customFormat="1" ht="15" customHeight="1">
      <c r="A71" s="132"/>
      <c r="B71" s="264"/>
      <c r="C71" s="265"/>
      <c r="D71" s="265"/>
      <c r="E71" s="265"/>
      <c r="F71" s="265" t="s">
        <v>112</v>
      </c>
      <c r="G71" s="145">
        <v>5</v>
      </c>
      <c r="H71" s="145">
        <v>2</v>
      </c>
      <c r="I71" s="146" t="s">
        <v>236</v>
      </c>
      <c r="J71" s="147">
        <v>540</v>
      </c>
      <c r="K71" s="148"/>
      <c r="L71" s="149"/>
      <c r="M71" s="149"/>
      <c r="N71" s="38"/>
      <c r="O71" s="150">
        <f>'Приложение 5'!X86</f>
        <v>47040</v>
      </c>
      <c r="P71" s="150">
        <f>'Приложение 5'!Y86</f>
        <v>0</v>
      </c>
      <c r="Q71" s="150">
        <f>'Приложение 5'!Z86</f>
        <v>0</v>
      </c>
    </row>
    <row r="72" spans="1:17" s="40" customFormat="1" ht="14.25" customHeight="1">
      <c r="A72" s="132"/>
      <c r="B72" s="144"/>
      <c r="C72" s="285" t="s">
        <v>123</v>
      </c>
      <c r="D72" s="285"/>
      <c r="E72" s="285"/>
      <c r="F72" s="285"/>
      <c r="G72" s="145">
        <v>5</v>
      </c>
      <c r="H72" s="145">
        <v>3</v>
      </c>
      <c r="I72" s="146">
        <v>0</v>
      </c>
      <c r="J72" s="147">
        <v>0</v>
      </c>
      <c r="K72" s="148">
        <v>2518700</v>
      </c>
      <c r="L72" s="149">
        <v>0</v>
      </c>
      <c r="M72" s="149">
        <v>0</v>
      </c>
      <c r="N72" s="38">
        <v>0</v>
      </c>
      <c r="O72" s="150">
        <f t="shared" ref="O72:Q72" si="10">O73</f>
        <v>558108</v>
      </c>
      <c r="P72" s="150">
        <f t="shared" si="10"/>
        <v>100</v>
      </c>
      <c r="Q72" s="150">
        <f t="shared" si="10"/>
        <v>100</v>
      </c>
    </row>
    <row r="73" spans="1:17" s="134" customFormat="1" ht="39.75" customHeight="1">
      <c r="A73" s="133"/>
      <c r="B73" s="151"/>
      <c r="C73" s="45"/>
      <c r="D73" s="286" t="s">
        <v>177</v>
      </c>
      <c r="E73" s="287"/>
      <c r="F73" s="288"/>
      <c r="G73" s="164">
        <v>5</v>
      </c>
      <c r="H73" s="164">
        <v>3</v>
      </c>
      <c r="I73" s="165">
        <v>5200000000</v>
      </c>
      <c r="J73" s="166">
        <v>0</v>
      </c>
      <c r="K73" s="140">
        <v>738500</v>
      </c>
      <c r="L73" s="141">
        <v>0</v>
      </c>
      <c r="M73" s="141">
        <v>0</v>
      </c>
      <c r="N73" s="142">
        <v>0</v>
      </c>
      <c r="O73" s="168">
        <f>O74+O79</f>
        <v>558108</v>
      </c>
      <c r="P73" s="168">
        <f>P74+P79</f>
        <v>100</v>
      </c>
      <c r="Q73" s="168">
        <f>Q74+Q79</f>
        <v>100</v>
      </c>
    </row>
    <row r="74" spans="1:17" s="134" customFormat="1" ht="21" customHeight="1">
      <c r="A74" s="133"/>
      <c r="B74" s="279" t="s">
        <v>188</v>
      </c>
      <c r="C74" s="280"/>
      <c r="D74" s="280"/>
      <c r="E74" s="280"/>
      <c r="F74" s="281"/>
      <c r="G74" s="164">
        <v>5</v>
      </c>
      <c r="H74" s="164">
        <v>3</v>
      </c>
      <c r="I74" s="165">
        <v>5240000000</v>
      </c>
      <c r="J74" s="166">
        <v>0</v>
      </c>
      <c r="K74" s="140"/>
      <c r="L74" s="141"/>
      <c r="M74" s="141"/>
      <c r="N74" s="142"/>
      <c r="O74" s="168">
        <f>O75</f>
        <v>100</v>
      </c>
      <c r="P74" s="168">
        <f t="shared" ref="P74:Q76" si="11">P75</f>
        <v>100</v>
      </c>
      <c r="Q74" s="168">
        <f t="shared" si="11"/>
        <v>100</v>
      </c>
    </row>
    <row r="75" spans="1:17" s="40" customFormat="1" ht="28.5" customHeight="1">
      <c r="A75" s="132"/>
      <c r="B75" s="151"/>
      <c r="C75" s="45"/>
      <c r="D75" s="278" t="s">
        <v>182</v>
      </c>
      <c r="E75" s="278"/>
      <c r="F75" s="278"/>
      <c r="G75" s="158">
        <v>5</v>
      </c>
      <c r="H75" s="158">
        <v>3</v>
      </c>
      <c r="I75" s="159">
        <v>5240300000</v>
      </c>
      <c r="J75" s="160">
        <v>0</v>
      </c>
      <c r="K75" s="148">
        <v>2518700</v>
      </c>
      <c r="L75" s="149">
        <v>0</v>
      </c>
      <c r="M75" s="149">
        <v>0</v>
      </c>
      <c r="N75" s="38">
        <v>0</v>
      </c>
      <c r="O75" s="161">
        <f>O76</f>
        <v>100</v>
      </c>
      <c r="P75" s="161">
        <f t="shared" si="11"/>
        <v>100</v>
      </c>
      <c r="Q75" s="161">
        <f t="shared" si="11"/>
        <v>100</v>
      </c>
    </row>
    <row r="76" spans="1:17" s="40" customFormat="1" ht="24.75" customHeight="1">
      <c r="A76" s="132"/>
      <c r="B76" s="151"/>
      <c r="C76" s="46"/>
      <c r="D76" s="157"/>
      <c r="E76" s="278" t="s">
        <v>187</v>
      </c>
      <c r="F76" s="278"/>
      <c r="G76" s="158">
        <v>5</v>
      </c>
      <c r="H76" s="158">
        <v>3</v>
      </c>
      <c r="I76" s="159">
        <v>5240395310</v>
      </c>
      <c r="J76" s="160">
        <v>0</v>
      </c>
      <c r="K76" s="148">
        <v>2518700</v>
      </c>
      <c r="L76" s="149">
        <v>0</v>
      </c>
      <c r="M76" s="149">
        <v>0</v>
      </c>
      <c r="N76" s="38">
        <v>0</v>
      </c>
      <c r="O76" s="161">
        <f>O77</f>
        <v>100</v>
      </c>
      <c r="P76" s="161">
        <f t="shared" si="11"/>
        <v>100</v>
      </c>
      <c r="Q76" s="161">
        <f t="shared" si="11"/>
        <v>100</v>
      </c>
    </row>
    <row r="77" spans="1:17" s="40" customFormat="1" ht="27.75" customHeight="1">
      <c r="A77" s="132"/>
      <c r="B77" s="151"/>
      <c r="C77" s="46"/>
      <c r="D77" s="162"/>
      <c r="E77" s="157"/>
      <c r="F77" s="47" t="s">
        <v>110</v>
      </c>
      <c r="G77" s="158">
        <v>5</v>
      </c>
      <c r="H77" s="158">
        <v>3</v>
      </c>
      <c r="I77" s="159">
        <v>5240395310</v>
      </c>
      <c r="J77" s="160">
        <v>240</v>
      </c>
      <c r="K77" s="148">
        <v>2518700</v>
      </c>
      <c r="L77" s="149">
        <v>0</v>
      </c>
      <c r="M77" s="149">
        <v>0</v>
      </c>
      <c r="N77" s="38">
        <v>0</v>
      </c>
      <c r="O77" s="161">
        <f>'Приложение 5'!X92</f>
        <v>100</v>
      </c>
      <c r="P77" s="161">
        <f>'Приложение 5'!Y92</f>
        <v>100</v>
      </c>
      <c r="Q77" s="161">
        <f>'Приложение 5'!Z92</f>
        <v>100</v>
      </c>
    </row>
    <row r="78" spans="1:17" s="40" customFormat="1" ht="27.75" customHeight="1">
      <c r="A78" s="132"/>
      <c r="B78" s="279" t="s">
        <v>255</v>
      </c>
      <c r="C78" s="280"/>
      <c r="D78" s="280"/>
      <c r="E78" s="280"/>
      <c r="F78" s="281"/>
      <c r="G78" s="145">
        <v>5</v>
      </c>
      <c r="H78" s="145">
        <v>3</v>
      </c>
      <c r="I78" s="146">
        <v>5250000000</v>
      </c>
      <c r="J78" s="147">
        <v>0</v>
      </c>
      <c r="K78" s="189"/>
      <c r="L78" s="190"/>
      <c r="M78" s="190"/>
      <c r="N78" s="44"/>
      <c r="O78" s="150">
        <f>O79</f>
        <v>558008</v>
      </c>
      <c r="P78" s="150">
        <f>P79</f>
        <v>0</v>
      </c>
      <c r="Q78" s="150">
        <f>Q79</f>
        <v>0</v>
      </c>
    </row>
    <row r="79" spans="1:17" s="40" customFormat="1" ht="48" customHeight="1">
      <c r="A79" s="132"/>
      <c r="B79" s="300" t="s">
        <v>256</v>
      </c>
      <c r="C79" s="301"/>
      <c r="D79" s="301"/>
      <c r="E79" s="301"/>
      <c r="F79" s="302"/>
      <c r="G79" s="158">
        <v>5</v>
      </c>
      <c r="H79" s="158">
        <v>3</v>
      </c>
      <c r="I79" s="159" t="s">
        <v>257</v>
      </c>
      <c r="J79" s="160">
        <v>0</v>
      </c>
      <c r="K79" s="148"/>
      <c r="L79" s="149"/>
      <c r="M79" s="149"/>
      <c r="N79" s="38"/>
      <c r="O79" s="161">
        <f>O80+O82</f>
        <v>558008</v>
      </c>
      <c r="P79" s="161">
        <f>P80+P82</f>
        <v>0</v>
      </c>
      <c r="Q79" s="161">
        <f>Q80+Q82</f>
        <v>0</v>
      </c>
    </row>
    <row r="80" spans="1:17" s="40" customFormat="1" ht="27.75" customHeight="1">
      <c r="A80" s="132"/>
      <c r="B80" s="282" t="s">
        <v>271</v>
      </c>
      <c r="C80" s="283"/>
      <c r="D80" s="283"/>
      <c r="E80" s="283"/>
      <c r="F80" s="284"/>
      <c r="G80" s="158">
        <v>5</v>
      </c>
      <c r="H80" s="158">
        <v>3</v>
      </c>
      <c r="I80" s="159" t="s">
        <v>262</v>
      </c>
      <c r="J80" s="160">
        <v>0</v>
      </c>
      <c r="K80" s="148"/>
      <c r="L80" s="149"/>
      <c r="M80" s="149"/>
      <c r="N80" s="38"/>
      <c r="O80" s="161">
        <f t="shared" ref="O80:Q82" si="12">O81</f>
        <v>149552</v>
      </c>
      <c r="P80" s="161">
        <f t="shared" si="12"/>
        <v>0</v>
      </c>
      <c r="Q80" s="161">
        <f t="shared" si="12"/>
        <v>0</v>
      </c>
    </row>
    <row r="81" spans="1:24" s="40" customFormat="1" ht="27.75" customHeight="1">
      <c r="A81" s="132"/>
      <c r="B81" s="282" t="s">
        <v>110</v>
      </c>
      <c r="C81" s="283"/>
      <c r="D81" s="283"/>
      <c r="E81" s="283"/>
      <c r="F81" s="284"/>
      <c r="G81" s="158">
        <v>5</v>
      </c>
      <c r="H81" s="158">
        <v>3</v>
      </c>
      <c r="I81" s="159" t="s">
        <v>262</v>
      </c>
      <c r="J81" s="160">
        <v>240</v>
      </c>
      <c r="K81" s="148"/>
      <c r="L81" s="149"/>
      <c r="M81" s="149"/>
      <c r="N81" s="38"/>
      <c r="O81" s="161">
        <f>'Приложение 5'!X97</f>
        <v>149552</v>
      </c>
      <c r="P81" s="161">
        <f>'Приложение 5'!Y97</f>
        <v>0</v>
      </c>
      <c r="Q81" s="161">
        <f>'Приложение 5'!Z97</f>
        <v>0</v>
      </c>
    </row>
    <row r="82" spans="1:24" s="40" customFormat="1" ht="27.75" customHeight="1">
      <c r="A82" s="132"/>
      <c r="B82" s="282" t="s">
        <v>258</v>
      </c>
      <c r="C82" s="283"/>
      <c r="D82" s="283"/>
      <c r="E82" s="283"/>
      <c r="F82" s="284"/>
      <c r="G82" s="158">
        <v>5</v>
      </c>
      <c r="H82" s="158">
        <v>3</v>
      </c>
      <c r="I82" s="159" t="s">
        <v>270</v>
      </c>
      <c r="J82" s="160">
        <v>0</v>
      </c>
      <c r="K82" s="148"/>
      <c r="L82" s="149"/>
      <c r="M82" s="149"/>
      <c r="N82" s="38"/>
      <c r="O82" s="161">
        <f t="shared" si="12"/>
        <v>408456</v>
      </c>
      <c r="P82" s="161">
        <f t="shared" si="12"/>
        <v>0</v>
      </c>
      <c r="Q82" s="161">
        <f t="shared" si="12"/>
        <v>0</v>
      </c>
    </row>
    <row r="83" spans="1:24" s="40" customFormat="1" ht="27.75" customHeight="1">
      <c r="A83" s="132"/>
      <c r="B83" s="282" t="s">
        <v>110</v>
      </c>
      <c r="C83" s="283"/>
      <c r="D83" s="283"/>
      <c r="E83" s="283"/>
      <c r="F83" s="284"/>
      <c r="G83" s="158">
        <v>5</v>
      </c>
      <c r="H83" s="158">
        <v>3</v>
      </c>
      <c r="I83" s="159" t="s">
        <v>270</v>
      </c>
      <c r="J83" s="160">
        <v>240</v>
      </c>
      <c r="K83" s="148"/>
      <c r="L83" s="149"/>
      <c r="M83" s="149"/>
      <c r="N83" s="38"/>
      <c r="O83" s="161">
        <f>'Приложение 5'!X99</f>
        <v>408456</v>
      </c>
      <c r="P83" s="161">
        <f>'Приложение 5'!Y99</f>
        <v>0</v>
      </c>
      <c r="Q83" s="161">
        <f>'Приложение 5'!Z99</f>
        <v>0</v>
      </c>
    </row>
    <row r="84" spans="1:24" s="40" customFormat="1" ht="21" customHeight="1">
      <c r="A84" s="132"/>
      <c r="B84" s="293" t="s">
        <v>124</v>
      </c>
      <c r="C84" s="293"/>
      <c r="D84" s="293"/>
      <c r="E84" s="293"/>
      <c r="F84" s="293"/>
      <c r="G84" s="145">
        <v>8</v>
      </c>
      <c r="H84" s="145">
        <v>0</v>
      </c>
      <c r="I84" s="146">
        <v>0</v>
      </c>
      <c r="J84" s="147">
        <v>0</v>
      </c>
      <c r="K84" s="148">
        <v>6434050</v>
      </c>
      <c r="L84" s="149">
        <v>0</v>
      </c>
      <c r="M84" s="149">
        <v>0</v>
      </c>
      <c r="N84" s="38">
        <v>0</v>
      </c>
      <c r="O84" s="163">
        <f t="shared" ref="O84:Q86" si="13">O85</f>
        <v>2253600</v>
      </c>
      <c r="P84" s="150">
        <f t="shared" si="13"/>
        <v>2253600</v>
      </c>
      <c r="Q84" s="150">
        <f t="shared" si="13"/>
        <v>2253600</v>
      </c>
    </row>
    <row r="85" spans="1:24" s="40" customFormat="1" ht="14.25" customHeight="1">
      <c r="A85" s="132"/>
      <c r="B85" s="144"/>
      <c r="C85" s="285" t="s">
        <v>125</v>
      </c>
      <c r="D85" s="285"/>
      <c r="E85" s="285"/>
      <c r="F85" s="285"/>
      <c r="G85" s="145">
        <v>8</v>
      </c>
      <c r="H85" s="145">
        <v>1</v>
      </c>
      <c r="I85" s="146">
        <v>0</v>
      </c>
      <c r="J85" s="147">
        <v>0</v>
      </c>
      <c r="K85" s="148">
        <v>6434050</v>
      </c>
      <c r="L85" s="149">
        <v>0</v>
      </c>
      <c r="M85" s="149">
        <v>0</v>
      </c>
      <c r="N85" s="38">
        <v>0</v>
      </c>
      <c r="O85" s="163">
        <f t="shared" si="13"/>
        <v>2253600</v>
      </c>
      <c r="P85" s="150">
        <f t="shared" si="13"/>
        <v>2253600</v>
      </c>
      <c r="Q85" s="150">
        <f t="shared" si="13"/>
        <v>2253600</v>
      </c>
    </row>
    <row r="86" spans="1:24" s="134" customFormat="1" ht="41.25" customHeight="1">
      <c r="A86" s="133"/>
      <c r="B86" s="151"/>
      <c r="C86" s="45"/>
      <c r="D86" s="286" t="s">
        <v>177</v>
      </c>
      <c r="E86" s="287"/>
      <c r="F86" s="288"/>
      <c r="G86" s="164">
        <v>8</v>
      </c>
      <c r="H86" s="164">
        <v>1</v>
      </c>
      <c r="I86" s="165">
        <v>5200000000</v>
      </c>
      <c r="J86" s="166">
        <v>0</v>
      </c>
      <c r="K86" s="140">
        <v>738500</v>
      </c>
      <c r="L86" s="141">
        <v>0</v>
      </c>
      <c r="M86" s="141">
        <v>0</v>
      </c>
      <c r="N86" s="142">
        <v>0</v>
      </c>
      <c r="O86" s="167">
        <f>O87</f>
        <v>2253600</v>
      </c>
      <c r="P86" s="167">
        <f t="shared" si="13"/>
        <v>2253600</v>
      </c>
      <c r="Q86" s="167">
        <f t="shared" si="13"/>
        <v>2253600</v>
      </c>
    </row>
    <row r="87" spans="1:24" s="134" customFormat="1" ht="24" customHeight="1">
      <c r="A87" s="133"/>
      <c r="B87" s="279" t="s">
        <v>190</v>
      </c>
      <c r="C87" s="280"/>
      <c r="D87" s="280"/>
      <c r="E87" s="280"/>
      <c r="F87" s="281"/>
      <c r="G87" s="164">
        <v>8</v>
      </c>
      <c r="H87" s="164">
        <v>1</v>
      </c>
      <c r="I87" s="165">
        <v>5240000000</v>
      </c>
      <c r="J87" s="166">
        <v>0</v>
      </c>
      <c r="K87" s="140"/>
      <c r="L87" s="141"/>
      <c r="M87" s="141"/>
      <c r="N87" s="142"/>
      <c r="O87" s="167">
        <f>O88</f>
        <v>2253600</v>
      </c>
      <c r="P87" s="167">
        <f>P88</f>
        <v>2253600</v>
      </c>
      <c r="Q87" s="167">
        <f>Q88</f>
        <v>2253600</v>
      </c>
    </row>
    <row r="88" spans="1:24" s="40" customFormat="1" ht="30" customHeight="1">
      <c r="A88" s="132"/>
      <c r="B88" s="151"/>
      <c r="C88" s="45"/>
      <c r="D88" s="278" t="s">
        <v>183</v>
      </c>
      <c r="E88" s="278"/>
      <c r="F88" s="278"/>
      <c r="G88" s="158">
        <v>8</v>
      </c>
      <c r="H88" s="158">
        <v>1</v>
      </c>
      <c r="I88" s="159">
        <v>5240400000</v>
      </c>
      <c r="J88" s="160">
        <v>0</v>
      </c>
      <c r="K88" s="148">
        <v>6434050</v>
      </c>
      <c r="L88" s="149">
        <v>0</v>
      </c>
      <c r="M88" s="149">
        <v>0</v>
      </c>
      <c r="N88" s="38">
        <v>0</v>
      </c>
      <c r="O88" s="169">
        <f>O89+O91+O93</f>
        <v>2253600</v>
      </c>
      <c r="P88" s="169">
        <f>P91+P89</f>
        <v>2253600</v>
      </c>
      <c r="Q88" s="169">
        <f>Q91+Q89</f>
        <v>2253600</v>
      </c>
    </row>
    <row r="89" spans="1:24" s="40" customFormat="1" ht="36" customHeight="1">
      <c r="A89" s="132"/>
      <c r="B89" s="282" t="s">
        <v>189</v>
      </c>
      <c r="C89" s="283"/>
      <c r="D89" s="283"/>
      <c r="E89" s="283"/>
      <c r="F89" s="284"/>
      <c r="G89" s="158">
        <v>8</v>
      </c>
      <c r="H89" s="158">
        <v>1</v>
      </c>
      <c r="I89" s="159">
        <v>5240495220</v>
      </c>
      <c r="J89" s="160">
        <v>0</v>
      </c>
      <c r="K89" s="148">
        <v>5655700</v>
      </c>
      <c r="L89" s="149">
        <v>0</v>
      </c>
      <c r="M89" s="149">
        <v>0</v>
      </c>
      <c r="N89" s="38">
        <v>0</v>
      </c>
      <c r="O89" s="169">
        <f>O90</f>
        <v>200</v>
      </c>
      <c r="P89" s="169">
        <f>P90+P93</f>
        <v>200</v>
      </c>
      <c r="Q89" s="169">
        <f>Q90+Q93</f>
        <v>200</v>
      </c>
    </row>
    <row r="90" spans="1:24" s="40" customFormat="1" ht="33" customHeight="1">
      <c r="A90" s="132"/>
      <c r="B90" s="329" t="s">
        <v>110</v>
      </c>
      <c r="C90" s="291"/>
      <c r="D90" s="291"/>
      <c r="E90" s="291"/>
      <c r="F90" s="292"/>
      <c r="G90" s="158">
        <v>8</v>
      </c>
      <c r="H90" s="158">
        <v>1</v>
      </c>
      <c r="I90" s="159">
        <v>5240495220</v>
      </c>
      <c r="J90" s="160">
        <v>240</v>
      </c>
      <c r="K90" s="148">
        <v>6334050</v>
      </c>
      <c r="L90" s="149">
        <v>0</v>
      </c>
      <c r="M90" s="149">
        <v>0</v>
      </c>
      <c r="N90" s="38">
        <v>0</v>
      </c>
      <c r="O90" s="169">
        <f>'Приложение 5'!X110</f>
        <v>200</v>
      </c>
      <c r="P90" s="169">
        <f>'Приложение 5'!Y110</f>
        <v>200</v>
      </c>
      <c r="Q90" s="169">
        <f>'Приложение 5'!Z110</f>
        <v>200</v>
      </c>
    </row>
    <row r="91" spans="1:24" s="40" customFormat="1" ht="57" customHeight="1">
      <c r="A91" s="132"/>
      <c r="B91" s="282" t="s">
        <v>234</v>
      </c>
      <c r="C91" s="283"/>
      <c r="D91" s="283"/>
      <c r="E91" s="283"/>
      <c r="F91" s="284"/>
      <c r="G91" s="158">
        <v>8</v>
      </c>
      <c r="H91" s="158">
        <v>1</v>
      </c>
      <c r="I91" s="159" t="s">
        <v>225</v>
      </c>
      <c r="J91" s="160">
        <v>0</v>
      </c>
      <c r="K91" s="148">
        <v>678350</v>
      </c>
      <c r="L91" s="149">
        <v>0</v>
      </c>
      <c r="M91" s="149">
        <v>0</v>
      </c>
      <c r="N91" s="38">
        <v>0</v>
      </c>
      <c r="O91" s="169">
        <f>O92</f>
        <v>1837000</v>
      </c>
      <c r="P91" s="169">
        <f>P92</f>
        <v>2253400</v>
      </c>
      <c r="Q91" s="169">
        <f>Q92</f>
        <v>2253400</v>
      </c>
      <c r="T91" s="330"/>
      <c r="U91" s="330"/>
      <c r="V91" s="330"/>
      <c r="W91" s="330"/>
      <c r="X91" s="330"/>
    </row>
    <row r="92" spans="1:24" s="40" customFormat="1" ht="25.5" customHeight="1">
      <c r="A92" s="132"/>
      <c r="B92" s="329" t="s">
        <v>112</v>
      </c>
      <c r="C92" s="291"/>
      <c r="D92" s="291"/>
      <c r="E92" s="291"/>
      <c r="F92" s="292"/>
      <c r="G92" s="158">
        <v>8</v>
      </c>
      <c r="H92" s="158">
        <v>1</v>
      </c>
      <c r="I92" s="159" t="s">
        <v>225</v>
      </c>
      <c r="J92" s="160">
        <v>540</v>
      </c>
      <c r="K92" s="148">
        <v>6334050</v>
      </c>
      <c r="L92" s="149">
        <v>0</v>
      </c>
      <c r="M92" s="149">
        <v>0</v>
      </c>
      <c r="N92" s="38">
        <v>0</v>
      </c>
      <c r="O92" s="169">
        <f>'Приложение 5'!X108</f>
        <v>1837000</v>
      </c>
      <c r="P92" s="169">
        <f>'Приложение 5'!Y108</f>
        <v>2253400</v>
      </c>
      <c r="Q92" s="169">
        <f>'Приложение 5'!Z108</f>
        <v>2253400</v>
      </c>
      <c r="T92" s="331"/>
      <c r="U92" s="331"/>
      <c r="V92" s="331"/>
      <c r="W92" s="331"/>
      <c r="X92" s="331"/>
    </row>
    <row r="93" spans="1:24" s="40" customFormat="1" ht="43.5" customHeight="1">
      <c r="A93" s="199"/>
      <c r="B93" s="291" t="s">
        <v>235</v>
      </c>
      <c r="C93" s="291"/>
      <c r="D93" s="291"/>
      <c r="E93" s="291"/>
      <c r="F93" s="292"/>
      <c r="G93" s="158">
        <v>8</v>
      </c>
      <c r="H93" s="158">
        <v>1</v>
      </c>
      <c r="I93" s="159" t="s">
        <v>224</v>
      </c>
      <c r="J93" s="160">
        <v>0</v>
      </c>
      <c r="K93" s="148"/>
      <c r="L93" s="149"/>
      <c r="M93" s="149"/>
      <c r="N93" s="38"/>
      <c r="O93" s="169">
        <f>O94</f>
        <v>416400</v>
      </c>
      <c r="P93" s="169">
        <f>P94</f>
        <v>0</v>
      </c>
      <c r="Q93" s="169">
        <f>Q94</f>
        <v>0</v>
      </c>
    </row>
    <row r="94" spans="1:24" s="40" customFormat="1" ht="25.5" customHeight="1">
      <c r="A94" s="199"/>
      <c r="B94" s="291" t="s">
        <v>112</v>
      </c>
      <c r="C94" s="291"/>
      <c r="D94" s="291"/>
      <c r="E94" s="291"/>
      <c r="F94" s="292"/>
      <c r="G94" s="158">
        <v>8</v>
      </c>
      <c r="H94" s="158">
        <v>1</v>
      </c>
      <c r="I94" s="159" t="s">
        <v>224</v>
      </c>
      <c r="J94" s="160">
        <v>540</v>
      </c>
      <c r="K94" s="148"/>
      <c r="L94" s="149"/>
      <c r="M94" s="149"/>
      <c r="N94" s="38"/>
      <c r="O94" s="169">
        <f>'Приложение 5'!X114</f>
        <v>416400</v>
      </c>
      <c r="P94" s="169">
        <v>0</v>
      </c>
      <c r="Q94" s="169">
        <v>0</v>
      </c>
    </row>
    <row r="95" spans="1:24" s="40" customFormat="1" ht="25.5" customHeight="1">
      <c r="A95" s="199"/>
      <c r="B95" s="197"/>
      <c r="C95" s="46"/>
      <c r="D95" s="320" t="s">
        <v>142</v>
      </c>
      <c r="E95" s="320"/>
      <c r="F95" s="321"/>
      <c r="G95" s="145">
        <v>10</v>
      </c>
      <c r="H95" s="145">
        <v>0</v>
      </c>
      <c r="I95" s="146">
        <v>0</v>
      </c>
      <c r="J95" s="147">
        <v>0</v>
      </c>
      <c r="K95" s="148">
        <v>2518700</v>
      </c>
      <c r="L95" s="149">
        <v>0</v>
      </c>
      <c r="M95" s="149">
        <v>0</v>
      </c>
      <c r="N95" s="38">
        <v>0</v>
      </c>
      <c r="O95" s="150">
        <f t="shared" ref="O95:O100" si="14">O96</f>
        <v>100</v>
      </c>
      <c r="P95" s="150">
        <f t="shared" ref="P95:Q99" si="15">P96</f>
        <v>100</v>
      </c>
      <c r="Q95" s="150">
        <f t="shared" si="15"/>
        <v>100</v>
      </c>
    </row>
    <row r="96" spans="1:24" s="40" customFormat="1" ht="22.5" customHeight="1">
      <c r="A96" s="199"/>
      <c r="B96" s="197"/>
      <c r="C96" s="46"/>
      <c r="D96" s="289" t="s">
        <v>144</v>
      </c>
      <c r="E96" s="289"/>
      <c r="F96" s="290"/>
      <c r="G96" s="145">
        <v>10</v>
      </c>
      <c r="H96" s="145">
        <v>1</v>
      </c>
      <c r="I96" s="146">
        <v>0</v>
      </c>
      <c r="J96" s="147">
        <v>0</v>
      </c>
      <c r="K96" s="148">
        <v>2518700</v>
      </c>
      <c r="L96" s="149">
        <v>0</v>
      </c>
      <c r="M96" s="149">
        <v>0</v>
      </c>
      <c r="N96" s="38">
        <v>0</v>
      </c>
      <c r="O96" s="150">
        <f t="shared" si="14"/>
        <v>100</v>
      </c>
      <c r="P96" s="150">
        <f t="shared" si="15"/>
        <v>100</v>
      </c>
      <c r="Q96" s="150">
        <f t="shared" si="15"/>
        <v>100</v>
      </c>
    </row>
    <row r="97" spans="1:17" s="40" customFormat="1" ht="63.75" customHeight="1">
      <c r="A97" s="199"/>
      <c r="B97" s="197"/>
      <c r="C97" s="46"/>
      <c r="D97" s="289" t="s">
        <v>177</v>
      </c>
      <c r="E97" s="289"/>
      <c r="F97" s="290"/>
      <c r="G97" s="164">
        <v>10</v>
      </c>
      <c r="H97" s="164">
        <v>1</v>
      </c>
      <c r="I97" s="165">
        <v>5200000000</v>
      </c>
      <c r="J97" s="166">
        <v>0</v>
      </c>
      <c r="K97" s="140">
        <v>738500</v>
      </c>
      <c r="L97" s="141">
        <v>0</v>
      </c>
      <c r="M97" s="141">
        <v>0</v>
      </c>
      <c r="N97" s="142">
        <v>0</v>
      </c>
      <c r="O97" s="168">
        <f t="shared" si="14"/>
        <v>100</v>
      </c>
      <c r="P97" s="168">
        <f t="shared" si="15"/>
        <v>100</v>
      </c>
      <c r="Q97" s="168">
        <f t="shared" si="15"/>
        <v>100</v>
      </c>
    </row>
    <row r="98" spans="1:17" s="40" customFormat="1" ht="20.25" customHeight="1">
      <c r="A98" s="199"/>
      <c r="B98" s="280" t="s">
        <v>188</v>
      </c>
      <c r="C98" s="280"/>
      <c r="D98" s="280"/>
      <c r="E98" s="280"/>
      <c r="F98" s="281"/>
      <c r="G98" s="164">
        <v>10</v>
      </c>
      <c r="H98" s="164">
        <v>1</v>
      </c>
      <c r="I98" s="165">
        <v>5240000000</v>
      </c>
      <c r="J98" s="166">
        <v>0</v>
      </c>
      <c r="K98" s="140"/>
      <c r="L98" s="141"/>
      <c r="M98" s="141"/>
      <c r="N98" s="142"/>
      <c r="O98" s="168">
        <f t="shared" si="14"/>
        <v>100</v>
      </c>
      <c r="P98" s="168">
        <f>P99</f>
        <v>100</v>
      </c>
      <c r="Q98" s="168">
        <f>Q99</f>
        <v>100</v>
      </c>
    </row>
    <row r="99" spans="1:17" s="40" customFormat="1" ht="29.25" customHeight="1">
      <c r="A99" s="199"/>
      <c r="B99" s="197"/>
      <c r="C99" s="46"/>
      <c r="D99" s="289" t="s">
        <v>179</v>
      </c>
      <c r="E99" s="289"/>
      <c r="F99" s="290"/>
      <c r="G99" s="158">
        <v>10</v>
      </c>
      <c r="H99" s="158">
        <v>1</v>
      </c>
      <c r="I99" s="159">
        <v>5240500000</v>
      </c>
      <c r="J99" s="160">
        <v>0</v>
      </c>
      <c r="K99" s="148">
        <v>2518700</v>
      </c>
      <c r="L99" s="149">
        <v>0</v>
      </c>
      <c r="M99" s="149">
        <v>0</v>
      </c>
      <c r="N99" s="38">
        <v>0</v>
      </c>
      <c r="O99" s="161">
        <f t="shared" si="14"/>
        <v>100</v>
      </c>
      <c r="P99" s="161">
        <f t="shared" si="15"/>
        <v>100</v>
      </c>
      <c r="Q99" s="161">
        <f t="shared" si="15"/>
        <v>100</v>
      </c>
    </row>
    <row r="100" spans="1:17" s="40" customFormat="1" ht="36" customHeight="1">
      <c r="A100" s="199"/>
      <c r="B100" s="197"/>
      <c r="C100" s="46"/>
      <c r="D100" s="289" t="s">
        <v>141</v>
      </c>
      <c r="E100" s="289"/>
      <c r="F100" s="290"/>
      <c r="G100" s="158">
        <v>10</v>
      </c>
      <c r="H100" s="158">
        <v>1</v>
      </c>
      <c r="I100" s="159">
        <v>5240525050</v>
      </c>
      <c r="J100" s="160">
        <v>0</v>
      </c>
      <c r="K100" s="148">
        <v>2518700</v>
      </c>
      <c r="L100" s="149">
        <v>0</v>
      </c>
      <c r="M100" s="149">
        <v>0</v>
      </c>
      <c r="N100" s="38">
        <v>0</v>
      </c>
      <c r="O100" s="161">
        <f t="shared" si="14"/>
        <v>100</v>
      </c>
      <c r="P100" s="161">
        <f>P101</f>
        <v>100</v>
      </c>
      <c r="Q100" s="161">
        <f>Q101</f>
        <v>100</v>
      </c>
    </row>
    <row r="101" spans="1:17" s="40" customFormat="1" ht="25.5" customHeight="1">
      <c r="A101" s="199"/>
      <c r="B101" s="197"/>
      <c r="C101" s="46"/>
      <c r="D101" s="289" t="s">
        <v>140</v>
      </c>
      <c r="E101" s="289"/>
      <c r="F101" s="290"/>
      <c r="G101" s="158">
        <v>10</v>
      </c>
      <c r="H101" s="158">
        <v>1</v>
      </c>
      <c r="I101" s="159">
        <v>5240525050</v>
      </c>
      <c r="J101" s="160">
        <v>310</v>
      </c>
      <c r="K101" s="148">
        <v>2518700</v>
      </c>
      <c r="L101" s="149">
        <v>0</v>
      </c>
      <c r="M101" s="149">
        <v>0</v>
      </c>
      <c r="N101" s="38">
        <v>0</v>
      </c>
      <c r="O101" s="161">
        <f>'Приложение 5'!X117</f>
        <v>100</v>
      </c>
      <c r="P101" s="161">
        <f>'Приложение 5'!Y117</f>
        <v>100</v>
      </c>
      <c r="Q101" s="161">
        <f>'Приложение 5'!Z117</f>
        <v>100</v>
      </c>
    </row>
    <row r="102" spans="1:17" s="40" customFormat="1" ht="18.75" customHeight="1">
      <c r="A102" s="100"/>
      <c r="B102" s="191" t="s">
        <v>129</v>
      </c>
      <c r="C102" s="191"/>
      <c r="D102" s="192"/>
      <c r="E102" s="191"/>
      <c r="F102" s="191"/>
      <c r="G102" s="231" t="s">
        <v>136</v>
      </c>
      <c r="H102" s="231" t="s">
        <v>136</v>
      </c>
      <c r="I102" s="236" t="s">
        <v>136</v>
      </c>
      <c r="J102" s="231" t="s">
        <v>136</v>
      </c>
      <c r="K102" s="43">
        <v>15370900</v>
      </c>
      <c r="L102" s="43">
        <v>0</v>
      </c>
      <c r="M102" s="43">
        <v>0</v>
      </c>
      <c r="N102" s="43">
        <v>0</v>
      </c>
      <c r="O102" s="163">
        <f>O10+O11+O43+O51+O58+O65+O84+O95</f>
        <v>4508100</v>
      </c>
      <c r="P102" s="163">
        <f>P10+P11+P43+P51+P58+P65+P84+P95</f>
        <v>3760100</v>
      </c>
      <c r="Q102" s="163">
        <f>Q10+Q11+Q43+Q51+Q58+Q65+Q84+Q95</f>
        <v>3859300</v>
      </c>
    </row>
    <row r="104" spans="1:17">
      <c r="O104" s="111"/>
      <c r="P104" s="111"/>
      <c r="Q104" s="111"/>
    </row>
  </sheetData>
  <mergeCells count="72">
    <mergeCell ref="B92:F92"/>
    <mergeCell ref="B94:F94"/>
    <mergeCell ref="T91:X91"/>
    <mergeCell ref="T92:X92"/>
    <mergeCell ref="E16:F16"/>
    <mergeCell ref="C18:F18"/>
    <mergeCell ref="D73:F73"/>
    <mergeCell ref="B46:F46"/>
    <mergeCell ref="C44:F44"/>
    <mergeCell ref="B90:F90"/>
    <mergeCell ref="B38:F38"/>
    <mergeCell ref="B78:F78"/>
    <mergeCell ref="B79:F79"/>
    <mergeCell ref="B80:F80"/>
    <mergeCell ref="B81:F81"/>
    <mergeCell ref="E63:F63"/>
    <mergeCell ref="D47:F47"/>
    <mergeCell ref="D95:F95"/>
    <mergeCell ref="E22:F22"/>
    <mergeCell ref="B20:F20"/>
    <mergeCell ref="B74:F74"/>
    <mergeCell ref="B54:F54"/>
    <mergeCell ref="D45:F45"/>
    <mergeCell ref="B58:F58"/>
    <mergeCell ref="B33:F33"/>
    <mergeCell ref="B39:F39"/>
    <mergeCell ref="D21:F21"/>
    <mergeCell ref="D31:F31"/>
    <mergeCell ref="E32:F32"/>
    <mergeCell ref="E34:F34"/>
    <mergeCell ref="B43:F43"/>
    <mergeCell ref="A6:Q6"/>
    <mergeCell ref="B11:F11"/>
    <mergeCell ref="C12:F12"/>
    <mergeCell ref="D13:F13"/>
    <mergeCell ref="D15:F15"/>
    <mergeCell ref="D19:F19"/>
    <mergeCell ref="B14:F14"/>
    <mergeCell ref="B10:F10"/>
    <mergeCell ref="B51:F51"/>
    <mergeCell ref="C52:F52"/>
    <mergeCell ref="E48:F48"/>
    <mergeCell ref="B35:F35"/>
    <mergeCell ref="B25:F25"/>
    <mergeCell ref="B27:F27"/>
    <mergeCell ref="B29:F29"/>
    <mergeCell ref="B98:F98"/>
    <mergeCell ref="D62:F62"/>
    <mergeCell ref="B89:F89"/>
    <mergeCell ref="B93:F93"/>
    <mergeCell ref="D53:F53"/>
    <mergeCell ref="B65:F65"/>
    <mergeCell ref="C72:F72"/>
    <mergeCell ref="D55:F55"/>
    <mergeCell ref="B84:F84"/>
    <mergeCell ref="B91:F91"/>
    <mergeCell ref="C59:F59"/>
    <mergeCell ref="D60:F60"/>
    <mergeCell ref="C85:F85"/>
    <mergeCell ref="D86:F86"/>
    <mergeCell ref="D101:F101"/>
    <mergeCell ref="D100:F100"/>
    <mergeCell ref="D99:F99"/>
    <mergeCell ref="D97:F97"/>
    <mergeCell ref="D96:F96"/>
    <mergeCell ref="B61:F61"/>
    <mergeCell ref="D88:F88"/>
    <mergeCell ref="B87:F87"/>
    <mergeCell ref="B82:F82"/>
    <mergeCell ref="B83:F83"/>
    <mergeCell ref="D75:F75"/>
    <mergeCell ref="E76:F76"/>
  </mergeCells>
  <pageMargins left="0.70866141732283472" right="0.33" top="0.48" bottom="0.44" header="0.31496062992125984" footer="0.31496062992125984"/>
  <pageSetup paperSize="9" scale="78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26"/>
  <sheetViews>
    <sheetView topLeftCell="G93" zoomScale="88" zoomScaleNormal="88" workbookViewId="0">
      <selection activeCell="G96" sqref="G96:I96"/>
    </sheetView>
  </sheetViews>
  <sheetFormatPr defaultRowHeight="15"/>
  <cols>
    <col min="1" max="6" width="1" style="75" hidden="1" customWidth="1"/>
    <col min="7" max="8" width="1" style="75" customWidth="1"/>
    <col min="9" max="9" width="90" style="75" customWidth="1"/>
    <col min="10" max="10" width="6.33203125" style="75" bestFit="1" customWidth="1"/>
    <col min="11" max="11" width="0" style="75" hidden="1" customWidth="1"/>
    <col min="12" max="12" width="4" style="75" bestFit="1" customWidth="1"/>
    <col min="13" max="13" width="4.6640625" style="75" bestFit="1" customWidth="1"/>
    <col min="14" max="14" width="16.1640625" style="87" customWidth="1"/>
    <col min="15" max="15" width="5.33203125" style="87" bestFit="1" customWidth="1"/>
    <col min="16" max="23" width="0" style="75" hidden="1" customWidth="1"/>
    <col min="24" max="26" width="15.33203125" style="75" bestFit="1" customWidth="1"/>
    <col min="27" max="16384" width="9.33203125" style="75"/>
  </cols>
  <sheetData>
    <row r="1" spans="1:26">
      <c r="N1" s="76" t="s">
        <v>164</v>
      </c>
      <c r="O1" s="75"/>
    </row>
    <row r="2" spans="1:26">
      <c r="N2" s="76" t="s">
        <v>22</v>
      </c>
      <c r="O2" s="75"/>
    </row>
    <row r="3" spans="1:26">
      <c r="N3" s="76" t="s">
        <v>138</v>
      </c>
      <c r="O3" s="75"/>
    </row>
    <row r="4" spans="1:26">
      <c r="N4" s="77" t="s">
        <v>261</v>
      </c>
      <c r="O4" s="75"/>
    </row>
    <row r="5" spans="1:26">
      <c r="A5" s="78"/>
      <c r="B5" s="78"/>
      <c r="C5" s="78"/>
      <c r="D5" s="78"/>
      <c r="E5" s="78"/>
      <c r="F5" s="78"/>
      <c r="G5" s="78"/>
      <c r="H5" s="78"/>
      <c r="I5" s="79"/>
      <c r="J5" s="80"/>
      <c r="K5" s="80"/>
      <c r="L5" s="80"/>
      <c r="M5" s="80"/>
      <c r="N5" s="81"/>
      <c r="O5" s="81"/>
      <c r="P5" s="80"/>
      <c r="Q5" s="79"/>
      <c r="R5" s="80"/>
      <c r="S5" s="78"/>
      <c r="T5" s="78"/>
      <c r="U5" s="78"/>
      <c r="V5" s="78"/>
      <c r="W5" s="78"/>
      <c r="X5" s="78"/>
    </row>
    <row r="6" spans="1:26">
      <c r="A6" s="338" t="s">
        <v>213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9"/>
      <c r="Z6" s="339"/>
    </row>
    <row r="7" spans="1:26">
      <c r="A7" s="338"/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78"/>
    </row>
    <row r="8" spans="1:26" ht="18" customHeight="1">
      <c r="N8" s="75"/>
      <c r="O8" s="75"/>
      <c r="Y8" s="78"/>
      <c r="Z8" s="75" t="s">
        <v>18</v>
      </c>
    </row>
    <row r="9" spans="1:26" ht="36.75" customHeight="1">
      <c r="A9" s="332" t="s">
        <v>90</v>
      </c>
      <c r="B9" s="332"/>
      <c r="C9" s="332"/>
      <c r="D9" s="332"/>
      <c r="E9" s="332"/>
      <c r="F9" s="332"/>
      <c r="G9" s="332"/>
      <c r="H9" s="332"/>
      <c r="I9" s="332"/>
      <c r="J9" s="82" t="s">
        <v>98</v>
      </c>
      <c r="K9" s="82" t="s">
        <v>99</v>
      </c>
      <c r="L9" s="82" t="s">
        <v>84</v>
      </c>
      <c r="M9" s="82" t="s">
        <v>85</v>
      </c>
      <c r="N9" s="82" t="s">
        <v>91</v>
      </c>
      <c r="O9" s="82" t="s">
        <v>92</v>
      </c>
      <c r="P9" s="82" t="s">
        <v>100</v>
      </c>
      <c r="Q9" s="82" t="s">
        <v>101</v>
      </c>
      <c r="R9" s="82" t="s">
        <v>93</v>
      </c>
      <c r="S9" s="82" t="s">
        <v>94</v>
      </c>
      <c r="T9" s="82" t="s">
        <v>95</v>
      </c>
      <c r="U9" s="82" t="s">
        <v>96</v>
      </c>
      <c r="V9" s="82" t="s">
        <v>97</v>
      </c>
      <c r="W9" s="82"/>
      <c r="X9" s="82">
        <v>2024</v>
      </c>
      <c r="Y9" s="83">
        <v>2025</v>
      </c>
      <c r="Z9" s="84">
        <v>2026</v>
      </c>
    </row>
    <row r="10" spans="1:26" ht="21.75" customHeight="1">
      <c r="A10" s="362" t="s">
        <v>192</v>
      </c>
      <c r="B10" s="363"/>
      <c r="C10" s="363"/>
      <c r="D10" s="363"/>
      <c r="E10" s="363"/>
      <c r="F10" s="363"/>
      <c r="G10" s="363"/>
      <c r="H10" s="363"/>
      <c r="I10" s="364"/>
      <c r="J10" s="48">
        <v>0</v>
      </c>
      <c r="K10" s="82"/>
      <c r="L10" s="50">
        <v>0</v>
      </c>
      <c r="M10" s="50">
        <v>0</v>
      </c>
      <c r="N10" s="51" t="s">
        <v>102</v>
      </c>
      <c r="O10" s="52">
        <v>0</v>
      </c>
      <c r="P10" s="82"/>
      <c r="Q10" s="82"/>
      <c r="R10" s="82"/>
      <c r="S10" s="82"/>
      <c r="T10" s="82"/>
      <c r="U10" s="82"/>
      <c r="V10" s="82"/>
      <c r="W10" s="82"/>
      <c r="X10" s="85">
        <v>0</v>
      </c>
      <c r="Y10" s="85">
        <v>89750</v>
      </c>
      <c r="Z10" s="85">
        <v>183650</v>
      </c>
    </row>
    <row r="11" spans="1:26">
      <c r="A11" s="340" t="s">
        <v>143</v>
      </c>
      <c r="B11" s="340"/>
      <c r="C11" s="340"/>
      <c r="D11" s="340"/>
      <c r="E11" s="340"/>
      <c r="F11" s="340"/>
      <c r="G11" s="340"/>
      <c r="H11" s="340"/>
      <c r="I11" s="340"/>
      <c r="J11" s="48">
        <v>121</v>
      </c>
      <c r="K11" s="49">
        <v>0</v>
      </c>
      <c r="L11" s="50">
        <v>0</v>
      </c>
      <c r="M11" s="50">
        <v>0</v>
      </c>
      <c r="N11" s="51" t="s">
        <v>102</v>
      </c>
      <c r="O11" s="52">
        <v>0</v>
      </c>
      <c r="P11" s="53"/>
      <c r="Q11" s="54">
        <v>0</v>
      </c>
      <c r="R11" s="341"/>
      <c r="S11" s="341"/>
      <c r="T11" s="341"/>
      <c r="U11" s="341"/>
      <c r="V11" s="56">
        <v>0</v>
      </c>
      <c r="W11" s="56">
        <v>0</v>
      </c>
      <c r="X11" s="85">
        <f>X13+X21+X39+X45+X52+X63+X71+X80+X102+X115</f>
        <v>4508100</v>
      </c>
      <c r="Y11" s="85">
        <f>Y13+Y21+Y39+Y45+Y52+Y63+Y71+Y80+Y102+Y115</f>
        <v>3670350</v>
      </c>
      <c r="Z11" s="85">
        <f>Z13+Z21+Z39+Z45+Z52+Z63+Z71+Z80+Z102+Z115</f>
        <v>3675650</v>
      </c>
    </row>
    <row r="12" spans="1:26">
      <c r="A12" s="340" t="s">
        <v>103</v>
      </c>
      <c r="B12" s="340"/>
      <c r="C12" s="340"/>
      <c r="D12" s="340"/>
      <c r="E12" s="340"/>
      <c r="F12" s="340"/>
      <c r="G12" s="340"/>
      <c r="H12" s="340"/>
      <c r="I12" s="340"/>
      <c r="J12" s="48">
        <v>121</v>
      </c>
      <c r="K12" s="49">
        <v>100</v>
      </c>
      <c r="L12" s="50">
        <v>1</v>
      </c>
      <c r="M12" s="50">
        <v>0</v>
      </c>
      <c r="N12" s="51" t="s">
        <v>102</v>
      </c>
      <c r="O12" s="52">
        <v>0</v>
      </c>
      <c r="P12" s="53"/>
      <c r="Q12" s="54">
        <v>0</v>
      </c>
      <c r="R12" s="341"/>
      <c r="S12" s="341"/>
      <c r="T12" s="341"/>
      <c r="U12" s="341"/>
      <c r="V12" s="56">
        <v>0</v>
      </c>
      <c r="W12" s="56">
        <v>0</v>
      </c>
      <c r="X12" s="85">
        <f>X13+X21+X39+X45</f>
        <v>1270552</v>
      </c>
      <c r="Y12" s="85">
        <f>Y13+Y21+Y39+Y45</f>
        <v>1017950</v>
      </c>
      <c r="Z12" s="85">
        <f>Z13+Z21+Z39+Z45</f>
        <v>999050</v>
      </c>
    </row>
    <row r="13" spans="1:26" ht="34.5" customHeight="1">
      <c r="A13" s="88"/>
      <c r="B13" s="64"/>
      <c r="C13" s="359" t="s">
        <v>104</v>
      </c>
      <c r="D13" s="360"/>
      <c r="E13" s="360"/>
      <c r="F13" s="360"/>
      <c r="G13" s="360"/>
      <c r="H13" s="360"/>
      <c r="I13" s="361"/>
      <c r="J13" s="48">
        <v>121</v>
      </c>
      <c r="K13" s="49">
        <v>102</v>
      </c>
      <c r="L13" s="50">
        <v>1</v>
      </c>
      <c r="M13" s="50">
        <v>2</v>
      </c>
      <c r="N13" s="51" t="s">
        <v>102</v>
      </c>
      <c r="O13" s="52">
        <v>0</v>
      </c>
      <c r="P13" s="53"/>
      <c r="Q13" s="54">
        <v>0</v>
      </c>
      <c r="R13" s="341"/>
      <c r="S13" s="341"/>
      <c r="T13" s="341"/>
      <c r="U13" s="341"/>
      <c r="V13" s="56">
        <v>0</v>
      </c>
      <c r="W13" s="56">
        <v>0</v>
      </c>
      <c r="X13" s="57">
        <f t="shared" ref="X13:Z17" si="0">X14</f>
        <v>419500</v>
      </c>
      <c r="Y13" s="57">
        <f t="shared" si="0"/>
        <v>312000</v>
      </c>
      <c r="Z13" s="57">
        <f t="shared" si="0"/>
        <v>288000</v>
      </c>
    </row>
    <row r="14" spans="1:26" ht="47.25" customHeight="1">
      <c r="A14" s="337" t="s">
        <v>177</v>
      </c>
      <c r="B14" s="337"/>
      <c r="C14" s="337"/>
      <c r="D14" s="337"/>
      <c r="E14" s="337"/>
      <c r="F14" s="337"/>
      <c r="G14" s="337"/>
      <c r="H14" s="337"/>
      <c r="I14" s="337"/>
      <c r="J14" s="48">
        <v>121</v>
      </c>
      <c r="K14" s="49">
        <v>0</v>
      </c>
      <c r="L14" s="59">
        <v>1</v>
      </c>
      <c r="M14" s="59">
        <v>2</v>
      </c>
      <c r="N14" s="60" t="s">
        <v>139</v>
      </c>
      <c r="O14" s="61">
        <v>0</v>
      </c>
      <c r="P14" s="53"/>
      <c r="Q14" s="54">
        <v>0</v>
      </c>
      <c r="R14" s="335"/>
      <c r="S14" s="335"/>
      <c r="T14" s="335"/>
      <c r="U14" s="335"/>
      <c r="V14" s="56">
        <v>0</v>
      </c>
      <c r="W14" s="56">
        <v>0</v>
      </c>
      <c r="X14" s="62">
        <f>X16</f>
        <v>419500</v>
      </c>
      <c r="Y14" s="62">
        <f>Y16</f>
        <v>312000</v>
      </c>
      <c r="Z14" s="62">
        <f>Z16</f>
        <v>288000</v>
      </c>
    </row>
    <row r="15" spans="1:26" ht="26.25" customHeight="1">
      <c r="A15" s="89"/>
      <c r="B15" s="89"/>
      <c r="C15" s="220" t="s">
        <v>184</v>
      </c>
      <c r="D15" s="221"/>
      <c r="E15" s="221"/>
      <c r="F15" s="221"/>
      <c r="G15" s="350" t="s">
        <v>188</v>
      </c>
      <c r="H15" s="350"/>
      <c r="I15" s="351"/>
      <c r="J15" s="48">
        <v>121</v>
      </c>
      <c r="K15" s="49"/>
      <c r="L15" s="59">
        <v>1</v>
      </c>
      <c r="M15" s="59">
        <v>2</v>
      </c>
      <c r="N15" s="60" t="s">
        <v>185</v>
      </c>
      <c r="O15" s="61">
        <v>0</v>
      </c>
      <c r="P15" s="53"/>
      <c r="Q15" s="54"/>
      <c r="R15" s="56"/>
      <c r="S15" s="56"/>
      <c r="T15" s="56"/>
      <c r="U15" s="56"/>
      <c r="V15" s="56"/>
      <c r="W15" s="56"/>
      <c r="X15" s="62">
        <f>X16</f>
        <v>419500</v>
      </c>
      <c r="Y15" s="62">
        <f>Y16</f>
        <v>312000</v>
      </c>
      <c r="Z15" s="62">
        <f>Z16</f>
        <v>288000</v>
      </c>
    </row>
    <row r="16" spans="1:26" ht="31.5" customHeight="1">
      <c r="A16" s="89"/>
      <c r="B16" s="90"/>
      <c r="C16" s="356" t="s">
        <v>179</v>
      </c>
      <c r="D16" s="357"/>
      <c r="E16" s="357"/>
      <c r="F16" s="357"/>
      <c r="G16" s="357"/>
      <c r="H16" s="357"/>
      <c r="I16" s="358"/>
      <c r="J16" s="48">
        <v>121</v>
      </c>
      <c r="K16" s="49">
        <v>102</v>
      </c>
      <c r="L16" s="59">
        <v>1</v>
      </c>
      <c r="M16" s="59">
        <v>2</v>
      </c>
      <c r="N16" s="60" t="s">
        <v>178</v>
      </c>
      <c r="O16" s="61">
        <v>0</v>
      </c>
      <c r="P16" s="53"/>
      <c r="Q16" s="54">
        <v>0</v>
      </c>
      <c r="R16" s="335"/>
      <c r="S16" s="335"/>
      <c r="T16" s="335"/>
      <c r="U16" s="335"/>
      <c r="V16" s="56">
        <v>0</v>
      </c>
      <c r="W16" s="56">
        <v>0</v>
      </c>
      <c r="X16" s="62">
        <f t="shared" si="0"/>
        <v>419500</v>
      </c>
      <c r="Y16" s="62">
        <f t="shared" si="0"/>
        <v>312000</v>
      </c>
      <c r="Z16" s="62">
        <f t="shared" si="0"/>
        <v>288000</v>
      </c>
    </row>
    <row r="17" spans="1:26" ht="15" customHeight="1">
      <c r="A17" s="88"/>
      <c r="B17" s="64"/>
      <c r="C17" s="58"/>
      <c r="D17" s="63"/>
      <c r="E17" s="356" t="s">
        <v>105</v>
      </c>
      <c r="F17" s="357"/>
      <c r="G17" s="357"/>
      <c r="H17" s="357"/>
      <c r="I17" s="358"/>
      <c r="J17" s="48">
        <v>121</v>
      </c>
      <c r="K17" s="49">
        <v>102</v>
      </c>
      <c r="L17" s="59">
        <v>1</v>
      </c>
      <c r="M17" s="59">
        <v>2</v>
      </c>
      <c r="N17" s="65">
        <v>5240510010</v>
      </c>
      <c r="O17" s="61">
        <v>0</v>
      </c>
      <c r="P17" s="53"/>
      <c r="Q17" s="54">
        <v>0</v>
      </c>
      <c r="R17" s="335"/>
      <c r="S17" s="335"/>
      <c r="T17" s="335"/>
      <c r="U17" s="335"/>
      <c r="V17" s="56">
        <v>0</v>
      </c>
      <c r="W17" s="56">
        <v>0</v>
      </c>
      <c r="X17" s="62">
        <f t="shared" si="0"/>
        <v>419500</v>
      </c>
      <c r="Y17" s="62">
        <f t="shared" si="0"/>
        <v>312000</v>
      </c>
      <c r="Z17" s="62">
        <f t="shared" si="0"/>
        <v>288000</v>
      </c>
    </row>
    <row r="18" spans="1:26" ht="15" customHeight="1">
      <c r="A18" s="88"/>
      <c r="B18" s="64"/>
      <c r="C18" s="58"/>
      <c r="D18" s="63"/>
      <c r="E18" s="63"/>
      <c r="F18" s="356" t="s">
        <v>106</v>
      </c>
      <c r="G18" s="357"/>
      <c r="H18" s="357"/>
      <c r="I18" s="358"/>
      <c r="J18" s="48">
        <v>121</v>
      </c>
      <c r="K18" s="49">
        <v>102</v>
      </c>
      <c r="L18" s="59">
        <v>1</v>
      </c>
      <c r="M18" s="59">
        <v>2</v>
      </c>
      <c r="N18" s="65">
        <v>5240510010</v>
      </c>
      <c r="O18" s="61">
        <v>120</v>
      </c>
      <c r="P18" s="53"/>
      <c r="Q18" s="54">
        <v>10000</v>
      </c>
      <c r="R18" s="335"/>
      <c r="S18" s="335"/>
      <c r="T18" s="335"/>
      <c r="U18" s="335"/>
      <c r="V18" s="56">
        <v>0</v>
      </c>
      <c r="W18" s="56">
        <v>0</v>
      </c>
      <c r="X18" s="62">
        <f>X19+X20</f>
        <v>419500</v>
      </c>
      <c r="Y18" s="62">
        <f>Y19+Y20</f>
        <v>312000</v>
      </c>
      <c r="Z18" s="62">
        <f>Z19+Z20</f>
        <v>288000</v>
      </c>
    </row>
    <row r="19" spans="1:26" ht="15" customHeight="1">
      <c r="A19" s="88"/>
      <c r="B19" s="64"/>
      <c r="C19" s="58"/>
      <c r="D19" s="63"/>
      <c r="E19" s="63"/>
      <c r="F19" s="63"/>
      <c r="G19" s="63"/>
      <c r="H19" s="63"/>
      <c r="I19" s="63" t="s">
        <v>107</v>
      </c>
      <c r="J19" s="48">
        <v>121</v>
      </c>
      <c r="K19" s="49"/>
      <c r="L19" s="59">
        <v>1</v>
      </c>
      <c r="M19" s="59">
        <v>2</v>
      </c>
      <c r="N19" s="65">
        <v>5240510010</v>
      </c>
      <c r="O19" s="61">
        <v>121</v>
      </c>
      <c r="P19" s="53"/>
      <c r="Q19" s="54"/>
      <c r="R19" s="56"/>
      <c r="S19" s="56"/>
      <c r="T19" s="56"/>
      <c r="U19" s="56"/>
      <c r="V19" s="56"/>
      <c r="W19" s="56"/>
      <c r="X19" s="62">
        <v>322100</v>
      </c>
      <c r="Y19" s="62">
        <v>232500</v>
      </c>
      <c r="Z19" s="62">
        <v>202600</v>
      </c>
    </row>
    <row r="20" spans="1:26" ht="51" customHeight="1">
      <c r="A20" s="88"/>
      <c r="B20" s="64"/>
      <c r="C20" s="58"/>
      <c r="D20" s="63"/>
      <c r="E20" s="63"/>
      <c r="F20" s="63"/>
      <c r="G20" s="63"/>
      <c r="H20" s="63"/>
      <c r="I20" s="63" t="s">
        <v>108</v>
      </c>
      <c r="J20" s="48">
        <v>121</v>
      </c>
      <c r="K20" s="49"/>
      <c r="L20" s="59">
        <v>1</v>
      </c>
      <c r="M20" s="59">
        <v>2</v>
      </c>
      <c r="N20" s="65">
        <v>5240510010</v>
      </c>
      <c r="O20" s="61">
        <v>129</v>
      </c>
      <c r="P20" s="53"/>
      <c r="Q20" s="54"/>
      <c r="R20" s="56"/>
      <c r="S20" s="56"/>
      <c r="T20" s="56"/>
      <c r="U20" s="56"/>
      <c r="V20" s="56"/>
      <c r="W20" s="56"/>
      <c r="X20" s="62">
        <v>97400</v>
      </c>
      <c r="Y20" s="62">
        <v>79500</v>
      </c>
      <c r="Z20" s="62">
        <v>85400</v>
      </c>
    </row>
    <row r="21" spans="1:26" ht="51.75" customHeight="1">
      <c r="A21" s="70"/>
      <c r="B21" s="66"/>
      <c r="C21" s="359" t="s">
        <v>109</v>
      </c>
      <c r="D21" s="360"/>
      <c r="E21" s="360"/>
      <c r="F21" s="360"/>
      <c r="G21" s="360"/>
      <c r="H21" s="360"/>
      <c r="I21" s="361"/>
      <c r="J21" s="48">
        <v>121</v>
      </c>
      <c r="K21" s="49">
        <v>104</v>
      </c>
      <c r="L21" s="50">
        <v>1</v>
      </c>
      <c r="M21" s="50">
        <v>4</v>
      </c>
      <c r="N21" s="51" t="s">
        <v>102</v>
      </c>
      <c r="O21" s="52">
        <v>0</v>
      </c>
      <c r="P21" s="53"/>
      <c r="Q21" s="54">
        <v>0</v>
      </c>
      <c r="R21" s="341"/>
      <c r="S21" s="341"/>
      <c r="T21" s="341"/>
      <c r="U21" s="341"/>
      <c r="V21" s="56">
        <v>0</v>
      </c>
      <c r="W21" s="56">
        <v>0</v>
      </c>
      <c r="X21" s="85">
        <f>X24</f>
        <v>827170</v>
      </c>
      <c r="Y21" s="85">
        <f>Y24</f>
        <v>684404</v>
      </c>
      <c r="Z21" s="85">
        <f>Z24</f>
        <v>689504</v>
      </c>
    </row>
    <row r="22" spans="1:26" ht="48" customHeight="1">
      <c r="A22" s="337" t="s">
        <v>177</v>
      </c>
      <c r="B22" s="337"/>
      <c r="C22" s="337"/>
      <c r="D22" s="337"/>
      <c r="E22" s="337"/>
      <c r="F22" s="337"/>
      <c r="G22" s="337"/>
      <c r="H22" s="337"/>
      <c r="I22" s="337"/>
      <c r="J22" s="48">
        <v>121</v>
      </c>
      <c r="K22" s="49">
        <v>0</v>
      </c>
      <c r="L22" s="59">
        <v>1</v>
      </c>
      <c r="M22" s="59">
        <v>4</v>
      </c>
      <c r="N22" s="60" t="s">
        <v>139</v>
      </c>
      <c r="O22" s="61">
        <v>0</v>
      </c>
      <c r="P22" s="53"/>
      <c r="Q22" s="54">
        <v>0</v>
      </c>
      <c r="R22" s="335"/>
      <c r="S22" s="335"/>
      <c r="T22" s="335"/>
      <c r="U22" s="335"/>
      <c r="V22" s="56">
        <v>0</v>
      </c>
      <c r="W22" s="56">
        <v>0</v>
      </c>
      <c r="X22" s="86">
        <f>X21</f>
        <v>827170</v>
      </c>
      <c r="Y22" s="86">
        <f>Y21</f>
        <v>684404</v>
      </c>
      <c r="Z22" s="86">
        <f>Z21</f>
        <v>689504</v>
      </c>
    </row>
    <row r="23" spans="1:26" ht="27" customHeight="1">
      <c r="A23" s="89"/>
      <c r="B23" s="89"/>
      <c r="C23" s="349" t="s">
        <v>188</v>
      </c>
      <c r="D23" s="350"/>
      <c r="E23" s="350"/>
      <c r="F23" s="350"/>
      <c r="G23" s="350"/>
      <c r="H23" s="350"/>
      <c r="I23" s="351"/>
      <c r="J23" s="48">
        <v>121</v>
      </c>
      <c r="K23" s="49"/>
      <c r="L23" s="59">
        <v>1</v>
      </c>
      <c r="M23" s="59">
        <v>4</v>
      </c>
      <c r="N23" s="60" t="s">
        <v>185</v>
      </c>
      <c r="O23" s="61">
        <v>0</v>
      </c>
      <c r="P23" s="53"/>
      <c r="Q23" s="54"/>
      <c r="R23" s="56"/>
      <c r="S23" s="56"/>
      <c r="T23" s="56"/>
      <c r="U23" s="56"/>
      <c r="V23" s="56"/>
      <c r="W23" s="56"/>
      <c r="X23" s="86">
        <f>X24</f>
        <v>827170</v>
      </c>
      <c r="Y23" s="86">
        <f>Y24</f>
        <v>684404</v>
      </c>
      <c r="Z23" s="86">
        <f>Z24</f>
        <v>689504</v>
      </c>
    </row>
    <row r="24" spans="1:26" ht="30" customHeight="1">
      <c r="A24" s="89"/>
      <c r="B24" s="90"/>
      <c r="C24" s="356" t="s">
        <v>179</v>
      </c>
      <c r="D24" s="357"/>
      <c r="E24" s="357"/>
      <c r="F24" s="357"/>
      <c r="G24" s="357"/>
      <c r="H24" s="357"/>
      <c r="I24" s="358"/>
      <c r="J24" s="48">
        <v>121</v>
      </c>
      <c r="K24" s="49">
        <v>102</v>
      </c>
      <c r="L24" s="59">
        <v>1</v>
      </c>
      <c r="M24" s="59">
        <v>4</v>
      </c>
      <c r="N24" s="60" t="s">
        <v>178</v>
      </c>
      <c r="O24" s="61">
        <v>0</v>
      </c>
      <c r="P24" s="53"/>
      <c r="Q24" s="54">
        <v>0</v>
      </c>
      <c r="R24" s="335"/>
      <c r="S24" s="335"/>
      <c r="T24" s="335"/>
      <c r="U24" s="335"/>
      <c r="V24" s="56">
        <v>0</v>
      </c>
      <c r="W24" s="56">
        <v>0</v>
      </c>
      <c r="X24" s="86">
        <f>X25+X33+X35+X37</f>
        <v>827170</v>
      </c>
      <c r="Y24" s="86">
        <f>Y25+Y33+Y35+Y37</f>
        <v>684404</v>
      </c>
      <c r="Z24" s="86">
        <f>Z25+Z33+Z35+Z37</f>
        <v>689504</v>
      </c>
    </row>
    <row r="25" spans="1:26" ht="15" customHeight="1">
      <c r="A25" s="70"/>
      <c r="B25" s="66"/>
      <c r="C25" s="58"/>
      <c r="D25" s="63"/>
      <c r="E25" s="356" t="s">
        <v>198</v>
      </c>
      <c r="F25" s="357"/>
      <c r="G25" s="357"/>
      <c r="H25" s="357"/>
      <c r="I25" s="358"/>
      <c r="J25" s="48">
        <v>121</v>
      </c>
      <c r="K25" s="49">
        <v>104</v>
      </c>
      <c r="L25" s="59">
        <v>1</v>
      </c>
      <c r="M25" s="59">
        <v>4</v>
      </c>
      <c r="N25" s="65">
        <v>5240510020</v>
      </c>
      <c r="O25" s="61">
        <v>0</v>
      </c>
      <c r="P25" s="53"/>
      <c r="Q25" s="54">
        <v>0</v>
      </c>
      <c r="R25" s="335"/>
      <c r="S25" s="335"/>
      <c r="T25" s="335"/>
      <c r="U25" s="335"/>
      <c r="V25" s="56">
        <v>0</v>
      </c>
      <c r="W25" s="56">
        <v>0</v>
      </c>
      <c r="X25" s="86">
        <f>X26+X30</f>
        <v>777429.54</v>
      </c>
      <c r="Y25" s="86">
        <f>Y26+Y30</f>
        <v>635804</v>
      </c>
      <c r="Z25" s="86">
        <f>Z26+Z30</f>
        <v>640904</v>
      </c>
    </row>
    <row r="26" spans="1:26" ht="17.25" customHeight="1">
      <c r="A26" s="70"/>
      <c r="B26" s="66"/>
      <c r="C26" s="58"/>
      <c r="D26" s="63"/>
      <c r="E26" s="63"/>
      <c r="F26" s="333" t="s">
        <v>106</v>
      </c>
      <c r="G26" s="333"/>
      <c r="H26" s="333"/>
      <c r="I26" s="333"/>
      <c r="J26" s="48">
        <v>121</v>
      </c>
      <c r="K26" s="49">
        <v>104</v>
      </c>
      <c r="L26" s="59">
        <v>1</v>
      </c>
      <c r="M26" s="59">
        <v>4</v>
      </c>
      <c r="N26" s="65">
        <v>5240510020</v>
      </c>
      <c r="O26" s="61">
        <v>120</v>
      </c>
      <c r="P26" s="53"/>
      <c r="Q26" s="54">
        <v>10000</v>
      </c>
      <c r="R26" s="335"/>
      <c r="S26" s="335"/>
      <c r="T26" s="335"/>
      <c r="U26" s="335"/>
      <c r="V26" s="56">
        <v>0</v>
      </c>
      <c r="W26" s="56">
        <v>0</v>
      </c>
      <c r="X26" s="62">
        <f>X27+X28+X29</f>
        <v>777229.54</v>
      </c>
      <c r="Y26" s="62">
        <f>Y27+Y28+Y29</f>
        <v>635604</v>
      </c>
      <c r="Z26" s="62">
        <f>Z27+Z28+Z29</f>
        <v>640704</v>
      </c>
    </row>
    <row r="27" spans="1:26">
      <c r="A27" s="70"/>
      <c r="B27" s="66"/>
      <c r="C27" s="58"/>
      <c r="D27" s="63"/>
      <c r="E27" s="63"/>
      <c r="F27" s="63"/>
      <c r="G27" s="63"/>
      <c r="H27" s="63"/>
      <c r="I27" s="63" t="s">
        <v>107</v>
      </c>
      <c r="J27" s="48">
        <v>121</v>
      </c>
      <c r="K27" s="49"/>
      <c r="L27" s="59">
        <v>1</v>
      </c>
      <c r="M27" s="59">
        <v>4</v>
      </c>
      <c r="N27" s="65">
        <v>5240510020</v>
      </c>
      <c r="O27" s="61">
        <v>121</v>
      </c>
      <c r="P27" s="53"/>
      <c r="Q27" s="54"/>
      <c r="R27" s="56"/>
      <c r="S27" s="56"/>
      <c r="T27" s="56"/>
      <c r="U27" s="56"/>
      <c r="V27" s="56"/>
      <c r="W27" s="56"/>
      <c r="X27" s="62">
        <v>597150</v>
      </c>
      <c r="Y27" s="62">
        <v>474300</v>
      </c>
      <c r="Z27" s="62">
        <v>468000</v>
      </c>
    </row>
    <row r="28" spans="1:26" ht="30">
      <c r="A28" s="70"/>
      <c r="B28" s="66"/>
      <c r="C28" s="58"/>
      <c r="D28" s="63"/>
      <c r="E28" s="63"/>
      <c r="F28" s="63"/>
      <c r="G28" s="63"/>
      <c r="H28" s="63"/>
      <c r="I28" s="63" t="s">
        <v>166</v>
      </c>
      <c r="J28" s="48">
        <v>121</v>
      </c>
      <c r="K28" s="49"/>
      <c r="L28" s="59">
        <v>1</v>
      </c>
      <c r="M28" s="59">
        <v>4</v>
      </c>
      <c r="N28" s="65">
        <v>5240510020</v>
      </c>
      <c r="O28" s="61">
        <v>122</v>
      </c>
      <c r="P28" s="53"/>
      <c r="Q28" s="54"/>
      <c r="R28" s="56"/>
      <c r="S28" s="56"/>
      <c r="T28" s="56"/>
      <c r="U28" s="56"/>
      <c r="V28" s="56"/>
      <c r="W28" s="56"/>
      <c r="X28" s="62">
        <v>100</v>
      </c>
      <c r="Y28" s="62">
        <v>100</v>
      </c>
      <c r="Z28" s="62">
        <v>100</v>
      </c>
    </row>
    <row r="29" spans="1:26" ht="45.75" customHeight="1">
      <c r="A29" s="70"/>
      <c r="B29" s="66"/>
      <c r="C29" s="58"/>
      <c r="D29" s="63"/>
      <c r="E29" s="63"/>
      <c r="F29" s="63"/>
      <c r="G29" s="63"/>
      <c r="H29" s="63"/>
      <c r="I29" s="63" t="s">
        <v>108</v>
      </c>
      <c r="J29" s="48">
        <v>121</v>
      </c>
      <c r="K29" s="49"/>
      <c r="L29" s="59">
        <v>1</v>
      </c>
      <c r="M29" s="59">
        <v>4</v>
      </c>
      <c r="N29" s="65">
        <v>5240510020</v>
      </c>
      <c r="O29" s="61">
        <v>129</v>
      </c>
      <c r="P29" s="53"/>
      <c r="Q29" s="54"/>
      <c r="R29" s="56"/>
      <c r="S29" s="56"/>
      <c r="T29" s="56"/>
      <c r="U29" s="56"/>
      <c r="V29" s="56"/>
      <c r="W29" s="56"/>
      <c r="X29" s="62">
        <v>179979.54</v>
      </c>
      <c r="Y29" s="62">
        <v>161204</v>
      </c>
      <c r="Z29" s="62">
        <v>172604</v>
      </c>
    </row>
    <row r="30" spans="1:26" ht="30.75" customHeight="1">
      <c r="A30" s="70"/>
      <c r="B30" s="66"/>
      <c r="C30" s="58"/>
      <c r="D30" s="63"/>
      <c r="E30" s="63"/>
      <c r="F30" s="63"/>
      <c r="G30" s="63"/>
      <c r="H30" s="63"/>
      <c r="I30" s="63" t="s">
        <v>110</v>
      </c>
      <c r="J30" s="48">
        <v>121</v>
      </c>
      <c r="K30" s="49"/>
      <c r="L30" s="59">
        <v>1</v>
      </c>
      <c r="M30" s="59">
        <v>4</v>
      </c>
      <c r="N30" s="65">
        <v>5240510020</v>
      </c>
      <c r="O30" s="61">
        <v>240</v>
      </c>
      <c r="P30" s="53"/>
      <c r="Q30" s="54"/>
      <c r="R30" s="56"/>
      <c r="S30" s="56"/>
      <c r="T30" s="56"/>
      <c r="U30" s="56"/>
      <c r="V30" s="56"/>
      <c r="W30" s="56"/>
      <c r="X30" s="86">
        <f>X32+X31</f>
        <v>200</v>
      </c>
      <c r="Y30" s="86">
        <f>Y32+Y31</f>
        <v>200</v>
      </c>
      <c r="Z30" s="86">
        <f>Z32+Z31</f>
        <v>200</v>
      </c>
    </row>
    <row r="31" spans="1:26">
      <c r="A31" s="70"/>
      <c r="B31" s="66"/>
      <c r="C31" s="58"/>
      <c r="D31" s="63"/>
      <c r="E31" s="63"/>
      <c r="F31" s="333" t="s">
        <v>111</v>
      </c>
      <c r="G31" s="333"/>
      <c r="H31" s="333"/>
      <c r="I31" s="333"/>
      <c r="J31" s="48">
        <v>121</v>
      </c>
      <c r="K31" s="49">
        <v>104</v>
      </c>
      <c r="L31" s="59">
        <v>1</v>
      </c>
      <c r="M31" s="59">
        <v>4</v>
      </c>
      <c r="N31" s="65">
        <v>5240510020</v>
      </c>
      <c r="O31" s="61">
        <v>244</v>
      </c>
      <c r="P31" s="53"/>
      <c r="Q31" s="54">
        <v>10000</v>
      </c>
      <c r="R31" s="335"/>
      <c r="S31" s="335"/>
      <c r="T31" s="335"/>
      <c r="U31" s="335"/>
      <c r="V31" s="56">
        <v>0</v>
      </c>
      <c r="W31" s="56">
        <v>0</v>
      </c>
      <c r="X31" s="86">
        <v>100</v>
      </c>
      <c r="Y31" s="62">
        <v>100</v>
      </c>
      <c r="Z31" s="62">
        <v>100</v>
      </c>
    </row>
    <row r="32" spans="1:26">
      <c r="A32" s="70"/>
      <c r="B32" s="66"/>
      <c r="C32" s="58"/>
      <c r="D32" s="63"/>
      <c r="E32" s="63"/>
      <c r="F32" s="333" t="s">
        <v>121</v>
      </c>
      <c r="G32" s="333"/>
      <c r="H32" s="333"/>
      <c r="I32" s="333"/>
      <c r="J32" s="48">
        <v>121</v>
      </c>
      <c r="K32" s="49">
        <v>104</v>
      </c>
      <c r="L32" s="59">
        <v>1</v>
      </c>
      <c r="M32" s="59">
        <v>4</v>
      </c>
      <c r="N32" s="65">
        <v>5240510020</v>
      </c>
      <c r="O32" s="61">
        <v>247</v>
      </c>
      <c r="P32" s="53"/>
      <c r="Q32" s="54">
        <v>10000</v>
      </c>
      <c r="R32" s="335"/>
      <c r="S32" s="335"/>
      <c r="T32" s="335"/>
      <c r="U32" s="335"/>
      <c r="V32" s="56">
        <v>0</v>
      </c>
      <c r="W32" s="56">
        <v>0</v>
      </c>
      <c r="X32" s="86">
        <v>100</v>
      </c>
      <c r="Y32" s="62">
        <v>100</v>
      </c>
      <c r="Z32" s="62">
        <v>100</v>
      </c>
    </row>
    <row r="33" spans="1:26" ht="70.5" customHeight="1">
      <c r="A33" s="70"/>
      <c r="B33" s="66"/>
      <c r="C33" s="58"/>
      <c r="D33" s="63"/>
      <c r="E33" s="63"/>
      <c r="F33" s="63"/>
      <c r="G33" s="63"/>
      <c r="H33" s="63"/>
      <c r="I33" s="63" t="s">
        <v>231</v>
      </c>
      <c r="J33" s="48">
        <v>121</v>
      </c>
      <c r="K33" s="49"/>
      <c r="L33" s="59">
        <v>1</v>
      </c>
      <c r="M33" s="59">
        <v>4</v>
      </c>
      <c r="N33" s="65" t="s">
        <v>227</v>
      </c>
      <c r="O33" s="61">
        <v>0</v>
      </c>
      <c r="P33" s="53"/>
      <c r="Q33" s="54"/>
      <c r="R33" s="56"/>
      <c r="S33" s="56"/>
      <c r="T33" s="56"/>
      <c r="U33" s="56"/>
      <c r="V33" s="56"/>
      <c r="W33" s="56"/>
      <c r="X33" s="86">
        <f>X34</f>
        <v>19200</v>
      </c>
      <c r="Y33" s="86">
        <f>Y34</f>
        <v>19200</v>
      </c>
      <c r="Z33" s="86">
        <f>Z34</f>
        <v>19200</v>
      </c>
    </row>
    <row r="34" spans="1:26">
      <c r="A34" s="70"/>
      <c r="B34" s="66"/>
      <c r="C34" s="58"/>
      <c r="D34" s="63"/>
      <c r="E34" s="63"/>
      <c r="F34" s="63"/>
      <c r="G34" s="63"/>
      <c r="H34" s="63"/>
      <c r="I34" s="63" t="s">
        <v>112</v>
      </c>
      <c r="J34" s="48">
        <v>121</v>
      </c>
      <c r="K34" s="49"/>
      <c r="L34" s="59">
        <v>1</v>
      </c>
      <c r="M34" s="59">
        <v>4</v>
      </c>
      <c r="N34" s="65" t="s">
        <v>227</v>
      </c>
      <c r="O34" s="61">
        <v>540</v>
      </c>
      <c r="P34" s="53"/>
      <c r="Q34" s="54"/>
      <c r="R34" s="56"/>
      <c r="S34" s="56"/>
      <c r="T34" s="56"/>
      <c r="U34" s="56"/>
      <c r="V34" s="56"/>
      <c r="W34" s="56"/>
      <c r="X34" s="86">
        <v>19200</v>
      </c>
      <c r="Y34" s="62">
        <v>19200</v>
      </c>
      <c r="Z34" s="62">
        <v>19200</v>
      </c>
    </row>
    <row r="35" spans="1:26" ht="67.5" customHeight="1">
      <c r="A35" s="70"/>
      <c r="B35" s="66"/>
      <c r="C35" s="58"/>
      <c r="D35" s="63"/>
      <c r="E35" s="63"/>
      <c r="F35" s="63"/>
      <c r="G35" s="63"/>
      <c r="H35" s="63"/>
      <c r="I35" s="63" t="s">
        <v>232</v>
      </c>
      <c r="J35" s="48">
        <v>121</v>
      </c>
      <c r="K35" s="49"/>
      <c r="L35" s="59">
        <v>1</v>
      </c>
      <c r="M35" s="59">
        <v>4</v>
      </c>
      <c r="N35" s="65" t="s">
        <v>228</v>
      </c>
      <c r="O35" s="61">
        <v>0</v>
      </c>
      <c r="P35" s="53"/>
      <c r="Q35" s="54"/>
      <c r="R35" s="56"/>
      <c r="S35" s="56"/>
      <c r="T35" s="56"/>
      <c r="U35" s="56"/>
      <c r="V35" s="56"/>
      <c r="W35" s="56"/>
      <c r="X35" s="86">
        <f>X36</f>
        <v>1140.46</v>
      </c>
      <c r="Y35" s="86">
        <f>Y36</f>
        <v>0</v>
      </c>
      <c r="Z35" s="86">
        <f>Z36</f>
        <v>0</v>
      </c>
    </row>
    <row r="36" spans="1:26">
      <c r="A36" s="70"/>
      <c r="B36" s="66"/>
      <c r="C36" s="58"/>
      <c r="D36" s="63"/>
      <c r="E36" s="63"/>
      <c r="F36" s="63"/>
      <c r="G36" s="63"/>
      <c r="H36" s="63"/>
      <c r="I36" s="63" t="s">
        <v>112</v>
      </c>
      <c r="J36" s="48">
        <v>121</v>
      </c>
      <c r="K36" s="49"/>
      <c r="L36" s="59">
        <v>1</v>
      </c>
      <c r="M36" s="59">
        <v>4</v>
      </c>
      <c r="N36" s="65" t="s">
        <v>228</v>
      </c>
      <c r="O36" s="61">
        <v>540</v>
      </c>
      <c r="P36" s="53"/>
      <c r="Q36" s="54"/>
      <c r="R36" s="56"/>
      <c r="S36" s="56"/>
      <c r="T36" s="56"/>
      <c r="U36" s="56"/>
      <c r="V36" s="56"/>
      <c r="W36" s="56"/>
      <c r="X36" s="86">
        <v>1140.46</v>
      </c>
      <c r="Y36" s="62">
        <v>0</v>
      </c>
      <c r="Z36" s="62">
        <v>0</v>
      </c>
    </row>
    <row r="37" spans="1:26" ht="87" customHeight="1">
      <c r="A37" s="70"/>
      <c r="B37" s="66"/>
      <c r="C37" s="58"/>
      <c r="D37" s="63"/>
      <c r="E37" s="63"/>
      <c r="F37" s="63"/>
      <c r="G37" s="63"/>
      <c r="H37" s="63"/>
      <c r="I37" s="63" t="s">
        <v>233</v>
      </c>
      <c r="J37" s="48">
        <v>121</v>
      </c>
      <c r="K37" s="49"/>
      <c r="L37" s="59">
        <v>1</v>
      </c>
      <c r="M37" s="59">
        <v>4</v>
      </c>
      <c r="N37" s="65" t="s">
        <v>229</v>
      </c>
      <c r="O37" s="61">
        <v>0</v>
      </c>
      <c r="P37" s="53"/>
      <c r="Q37" s="54"/>
      <c r="R37" s="56"/>
      <c r="S37" s="56"/>
      <c r="T37" s="56"/>
      <c r="U37" s="56"/>
      <c r="V37" s="56"/>
      <c r="W37" s="56"/>
      <c r="X37" s="86">
        <f>X38</f>
        <v>29400</v>
      </c>
      <c r="Y37" s="86">
        <f>Y38</f>
        <v>29400</v>
      </c>
      <c r="Z37" s="86">
        <f>Z38</f>
        <v>29400</v>
      </c>
    </row>
    <row r="38" spans="1:26" ht="16.5" customHeight="1">
      <c r="A38" s="70"/>
      <c r="B38" s="66"/>
      <c r="C38" s="58"/>
      <c r="D38" s="63"/>
      <c r="E38" s="63"/>
      <c r="F38" s="333" t="s">
        <v>112</v>
      </c>
      <c r="G38" s="333"/>
      <c r="H38" s="333"/>
      <c r="I38" s="333"/>
      <c r="J38" s="48">
        <v>121</v>
      </c>
      <c r="K38" s="49">
        <v>104</v>
      </c>
      <c r="L38" s="59">
        <v>1</v>
      </c>
      <c r="M38" s="59">
        <v>4</v>
      </c>
      <c r="N38" s="65" t="s">
        <v>229</v>
      </c>
      <c r="O38" s="61" t="s">
        <v>113</v>
      </c>
      <c r="P38" s="53"/>
      <c r="Q38" s="54">
        <v>10000</v>
      </c>
      <c r="R38" s="335"/>
      <c r="S38" s="335"/>
      <c r="T38" s="335"/>
      <c r="U38" s="335"/>
      <c r="V38" s="56">
        <v>0</v>
      </c>
      <c r="W38" s="56">
        <v>0</v>
      </c>
      <c r="X38" s="62">
        <v>29400</v>
      </c>
      <c r="Y38" s="62">
        <v>29400</v>
      </c>
      <c r="Z38" s="62">
        <v>29400</v>
      </c>
    </row>
    <row r="39" spans="1:26" ht="33.75" customHeight="1">
      <c r="A39" s="70"/>
      <c r="B39" s="66"/>
      <c r="C39" s="58"/>
      <c r="D39" s="63"/>
      <c r="E39" s="63"/>
      <c r="F39" s="63"/>
      <c r="G39" s="63"/>
      <c r="H39" s="63"/>
      <c r="I39" s="58" t="s">
        <v>114</v>
      </c>
      <c r="J39" s="48">
        <v>121</v>
      </c>
      <c r="K39" s="49">
        <v>104</v>
      </c>
      <c r="L39" s="50">
        <v>1</v>
      </c>
      <c r="M39" s="50">
        <v>6</v>
      </c>
      <c r="N39" s="51" t="s">
        <v>102</v>
      </c>
      <c r="O39" s="52">
        <v>0</v>
      </c>
      <c r="P39" s="53"/>
      <c r="Q39" s="54"/>
      <c r="R39" s="56"/>
      <c r="S39" s="56"/>
      <c r="T39" s="56"/>
      <c r="U39" s="56"/>
      <c r="V39" s="56"/>
      <c r="W39" s="56"/>
      <c r="X39" s="62">
        <f>X40</f>
        <v>21546</v>
      </c>
      <c r="Y39" s="62">
        <f t="shared" ref="Y39:Z43" si="1">Y40</f>
        <v>21546</v>
      </c>
      <c r="Z39" s="62">
        <f t="shared" si="1"/>
        <v>21546</v>
      </c>
    </row>
    <row r="40" spans="1:26" ht="54" customHeight="1">
      <c r="A40" s="70"/>
      <c r="B40" s="66"/>
      <c r="C40" s="58"/>
      <c r="D40" s="63"/>
      <c r="E40" s="63"/>
      <c r="F40" s="63"/>
      <c r="G40" s="63"/>
      <c r="H40" s="63"/>
      <c r="I40" s="63" t="s">
        <v>177</v>
      </c>
      <c r="J40" s="48">
        <v>121</v>
      </c>
      <c r="K40" s="49">
        <v>0</v>
      </c>
      <c r="L40" s="59">
        <v>1</v>
      </c>
      <c r="M40" s="59">
        <v>6</v>
      </c>
      <c r="N40" s="60" t="s">
        <v>139</v>
      </c>
      <c r="O40" s="61">
        <v>0</v>
      </c>
      <c r="P40" s="53"/>
      <c r="Q40" s="54"/>
      <c r="R40" s="56"/>
      <c r="S40" s="56"/>
      <c r="T40" s="56"/>
      <c r="U40" s="56"/>
      <c r="V40" s="56"/>
      <c r="W40" s="56"/>
      <c r="X40" s="62">
        <f>X42</f>
        <v>21546</v>
      </c>
      <c r="Y40" s="62">
        <f>Y42</f>
        <v>21546</v>
      </c>
      <c r="Z40" s="62">
        <f>Z42</f>
        <v>21546</v>
      </c>
    </row>
    <row r="41" spans="1:26" ht="23.25" customHeight="1">
      <c r="A41" s="70"/>
      <c r="B41" s="66"/>
      <c r="C41" s="58"/>
      <c r="D41" s="63"/>
      <c r="E41" s="63"/>
      <c r="F41" s="63"/>
      <c r="G41" s="366" t="s">
        <v>188</v>
      </c>
      <c r="H41" s="367"/>
      <c r="I41" s="368"/>
      <c r="J41" s="48">
        <v>121</v>
      </c>
      <c r="K41" s="49"/>
      <c r="L41" s="59">
        <v>1</v>
      </c>
      <c r="M41" s="59">
        <v>6</v>
      </c>
      <c r="N41" s="60" t="s">
        <v>185</v>
      </c>
      <c r="O41" s="61">
        <v>0</v>
      </c>
      <c r="P41" s="53"/>
      <c r="Q41" s="54"/>
      <c r="R41" s="56"/>
      <c r="S41" s="56"/>
      <c r="T41" s="56"/>
      <c r="U41" s="56"/>
      <c r="V41" s="56"/>
      <c r="W41" s="56"/>
      <c r="X41" s="62">
        <f>X42</f>
        <v>21546</v>
      </c>
      <c r="Y41" s="62">
        <f>Y42</f>
        <v>21546</v>
      </c>
      <c r="Z41" s="62">
        <f>Z42</f>
        <v>21546</v>
      </c>
    </row>
    <row r="42" spans="1:26" ht="30.75" customHeight="1">
      <c r="A42" s="70"/>
      <c r="B42" s="66"/>
      <c r="C42" s="58"/>
      <c r="D42" s="63"/>
      <c r="E42" s="63"/>
      <c r="F42" s="63"/>
      <c r="G42" s="63"/>
      <c r="H42" s="63"/>
      <c r="I42" s="63" t="s">
        <v>179</v>
      </c>
      <c r="J42" s="48">
        <v>121</v>
      </c>
      <c r="K42" s="49">
        <v>102</v>
      </c>
      <c r="L42" s="59">
        <v>1</v>
      </c>
      <c r="M42" s="59">
        <v>6</v>
      </c>
      <c r="N42" s="60" t="s">
        <v>178</v>
      </c>
      <c r="O42" s="61">
        <v>0</v>
      </c>
      <c r="P42" s="53"/>
      <c r="Q42" s="54"/>
      <c r="R42" s="56"/>
      <c r="S42" s="56"/>
      <c r="T42" s="56"/>
      <c r="U42" s="56"/>
      <c r="V42" s="56"/>
      <c r="W42" s="56"/>
      <c r="X42" s="62">
        <f>X43</f>
        <v>21546</v>
      </c>
      <c r="Y42" s="62">
        <f t="shared" si="1"/>
        <v>21546</v>
      </c>
      <c r="Z42" s="62">
        <f t="shared" si="1"/>
        <v>21546</v>
      </c>
    </row>
    <row r="43" spans="1:26" ht="69" customHeight="1">
      <c r="A43" s="70"/>
      <c r="B43" s="66"/>
      <c r="C43" s="58"/>
      <c r="D43" s="63"/>
      <c r="E43" s="63"/>
      <c r="F43" s="63"/>
      <c r="G43" s="63"/>
      <c r="H43" s="63"/>
      <c r="I43" s="63" t="s">
        <v>230</v>
      </c>
      <c r="J43" s="48">
        <v>121</v>
      </c>
      <c r="K43" s="49">
        <v>104</v>
      </c>
      <c r="L43" s="59">
        <v>1</v>
      </c>
      <c r="M43" s="59">
        <v>6</v>
      </c>
      <c r="N43" s="65" t="s">
        <v>226</v>
      </c>
      <c r="O43" s="61">
        <v>0</v>
      </c>
      <c r="P43" s="53"/>
      <c r="Q43" s="54"/>
      <c r="R43" s="56"/>
      <c r="S43" s="56"/>
      <c r="T43" s="56"/>
      <c r="U43" s="56"/>
      <c r="V43" s="56"/>
      <c r="W43" s="56"/>
      <c r="X43" s="62">
        <f>X44</f>
        <v>21546</v>
      </c>
      <c r="Y43" s="62">
        <f t="shared" si="1"/>
        <v>21546</v>
      </c>
      <c r="Z43" s="62">
        <f t="shared" si="1"/>
        <v>21546</v>
      </c>
    </row>
    <row r="44" spans="1:26">
      <c r="A44" s="70"/>
      <c r="B44" s="66"/>
      <c r="C44" s="58"/>
      <c r="D44" s="63"/>
      <c r="E44" s="63"/>
      <c r="F44" s="333" t="s">
        <v>112</v>
      </c>
      <c r="G44" s="333"/>
      <c r="H44" s="333"/>
      <c r="I44" s="333"/>
      <c r="J44" s="48">
        <v>121</v>
      </c>
      <c r="K44" s="49">
        <v>104</v>
      </c>
      <c r="L44" s="59">
        <v>1</v>
      </c>
      <c r="M44" s="59">
        <v>6</v>
      </c>
      <c r="N44" s="65" t="s">
        <v>226</v>
      </c>
      <c r="O44" s="61" t="s">
        <v>113</v>
      </c>
      <c r="P44" s="53"/>
      <c r="Q44" s="54">
        <v>10000</v>
      </c>
      <c r="R44" s="335"/>
      <c r="S44" s="335"/>
      <c r="T44" s="335"/>
      <c r="U44" s="335"/>
      <c r="V44" s="56">
        <v>0</v>
      </c>
      <c r="W44" s="56">
        <v>0</v>
      </c>
      <c r="X44" s="62">
        <v>21546</v>
      </c>
      <c r="Y44" s="62">
        <v>21546</v>
      </c>
      <c r="Z44" s="62">
        <v>21546</v>
      </c>
    </row>
    <row r="45" spans="1:26">
      <c r="A45" s="70"/>
      <c r="B45" s="66"/>
      <c r="C45" s="58"/>
      <c r="D45" s="63"/>
      <c r="E45" s="63"/>
      <c r="F45" s="63"/>
      <c r="G45" s="63"/>
      <c r="H45" s="63"/>
      <c r="I45" s="63" t="s">
        <v>171</v>
      </c>
      <c r="J45" s="48">
        <v>121</v>
      </c>
      <c r="K45" s="49"/>
      <c r="L45" s="59">
        <v>1</v>
      </c>
      <c r="M45" s="59">
        <v>13</v>
      </c>
      <c r="N45" s="212">
        <v>0</v>
      </c>
      <c r="O45" s="61">
        <v>0</v>
      </c>
      <c r="P45" s="53"/>
      <c r="Q45" s="54"/>
      <c r="R45" s="56"/>
      <c r="S45" s="56"/>
      <c r="T45" s="56"/>
      <c r="U45" s="56"/>
      <c r="V45" s="56"/>
      <c r="W45" s="56"/>
      <c r="X45" s="62">
        <f>X48</f>
        <v>2336</v>
      </c>
      <c r="Y45" s="62">
        <f>Y48</f>
        <v>0</v>
      </c>
      <c r="Z45" s="62">
        <f>Z48</f>
        <v>0</v>
      </c>
    </row>
    <row r="46" spans="1:26" ht="52.5" customHeight="1">
      <c r="A46" s="70"/>
      <c r="B46" s="66"/>
      <c r="C46" s="58"/>
      <c r="D46" s="63"/>
      <c r="E46" s="63"/>
      <c r="F46" s="63"/>
      <c r="G46" s="369" t="s">
        <v>177</v>
      </c>
      <c r="H46" s="370"/>
      <c r="I46" s="371"/>
      <c r="J46" s="48">
        <v>121</v>
      </c>
      <c r="K46" s="49"/>
      <c r="L46" s="59">
        <v>1</v>
      </c>
      <c r="M46" s="59">
        <v>13</v>
      </c>
      <c r="N46" s="212">
        <v>5200000000</v>
      </c>
      <c r="O46" s="61">
        <v>0</v>
      </c>
      <c r="P46" s="53"/>
      <c r="Q46" s="54"/>
      <c r="R46" s="56"/>
      <c r="S46" s="56"/>
      <c r="T46" s="56"/>
      <c r="U46" s="56"/>
      <c r="V46" s="56"/>
      <c r="W46" s="56"/>
      <c r="X46" s="62">
        <f t="shared" ref="X46:Z48" si="2">X47</f>
        <v>2336</v>
      </c>
      <c r="Y46" s="62">
        <f t="shared" si="2"/>
        <v>0</v>
      </c>
      <c r="Z46" s="62">
        <f t="shared" si="2"/>
        <v>0</v>
      </c>
    </row>
    <row r="47" spans="1:26">
      <c r="A47" s="70"/>
      <c r="B47" s="66"/>
      <c r="C47" s="58"/>
      <c r="D47" s="63"/>
      <c r="E47" s="63"/>
      <c r="F47" s="63"/>
      <c r="G47" s="366" t="s">
        <v>188</v>
      </c>
      <c r="H47" s="367"/>
      <c r="I47" s="368"/>
      <c r="J47" s="48">
        <v>121</v>
      </c>
      <c r="K47" s="49"/>
      <c r="L47" s="59">
        <v>1</v>
      </c>
      <c r="M47" s="59">
        <v>13</v>
      </c>
      <c r="N47" s="212">
        <v>5240000000</v>
      </c>
      <c r="O47" s="61">
        <v>0</v>
      </c>
      <c r="P47" s="53"/>
      <c r="Q47" s="54"/>
      <c r="R47" s="56"/>
      <c r="S47" s="56"/>
      <c r="T47" s="56"/>
      <c r="U47" s="56"/>
      <c r="V47" s="56"/>
      <c r="W47" s="56"/>
      <c r="X47" s="62">
        <f t="shared" si="2"/>
        <v>2336</v>
      </c>
      <c r="Y47" s="62">
        <f t="shared" si="2"/>
        <v>0</v>
      </c>
      <c r="Z47" s="62">
        <f t="shared" si="2"/>
        <v>0</v>
      </c>
    </row>
    <row r="48" spans="1:26">
      <c r="A48" s="70"/>
      <c r="B48" s="66"/>
      <c r="C48" s="58"/>
      <c r="D48" s="63"/>
      <c r="E48" s="63"/>
      <c r="F48" s="63"/>
      <c r="G48" s="63"/>
      <c r="H48" s="63"/>
      <c r="I48" s="63" t="s">
        <v>179</v>
      </c>
      <c r="J48" s="48">
        <v>121</v>
      </c>
      <c r="K48" s="49"/>
      <c r="L48" s="59">
        <v>1</v>
      </c>
      <c r="M48" s="59">
        <v>13</v>
      </c>
      <c r="N48" s="212">
        <v>5240500000</v>
      </c>
      <c r="O48" s="61">
        <v>0</v>
      </c>
      <c r="P48" s="53"/>
      <c r="Q48" s="54"/>
      <c r="R48" s="56"/>
      <c r="S48" s="56"/>
      <c r="T48" s="56"/>
      <c r="U48" s="56"/>
      <c r="V48" s="56"/>
      <c r="W48" s="56"/>
      <c r="X48" s="62">
        <f t="shared" si="2"/>
        <v>2336</v>
      </c>
      <c r="Y48" s="62">
        <f t="shared" si="2"/>
        <v>0</v>
      </c>
      <c r="Z48" s="62">
        <f t="shared" si="2"/>
        <v>0</v>
      </c>
    </row>
    <row r="49" spans="1:26">
      <c r="A49" s="70"/>
      <c r="B49" s="66"/>
      <c r="C49" s="58"/>
      <c r="D49" s="63"/>
      <c r="E49" s="63"/>
      <c r="F49" s="63"/>
      <c r="G49" s="63"/>
      <c r="H49" s="63"/>
      <c r="I49" s="63" t="s">
        <v>170</v>
      </c>
      <c r="J49" s="48">
        <v>121</v>
      </c>
      <c r="K49" s="49"/>
      <c r="L49" s="59">
        <v>1</v>
      </c>
      <c r="M49" s="59">
        <v>13</v>
      </c>
      <c r="N49" s="65">
        <v>5240595100</v>
      </c>
      <c r="O49" s="61">
        <v>0</v>
      </c>
      <c r="P49" s="53"/>
      <c r="Q49" s="54"/>
      <c r="R49" s="56"/>
      <c r="S49" s="56"/>
      <c r="T49" s="56"/>
      <c r="U49" s="56"/>
      <c r="V49" s="56"/>
      <c r="W49" s="56"/>
      <c r="X49" s="62">
        <f>X50</f>
        <v>2336</v>
      </c>
      <c r="Y49" s="62">
        <f t="shared" ref="X49:Z50" si="3">Y50</f>
        <v>0</v>
      </c>
      <c r="Z49" s="62">
        <f t="shared" si="3"/>
        <v>0</v>
      </c>
    </row>
    <row r="50" spans="1:26">
      <c r="A50" s="70"/>
      <c r="B50" s="66"/>
      <c r="C50" s="58"/>
      <c r="D50" s="63"/>
      <c r="E50" s="63"/>
      <c r="F50" s="63"/>
      <c r="G50" s="63"/>
      <c r="H50" s="63"/>
      <c r="I50" s="63" t="s">
        <v>169</v>
      </c>
      <c r="J50" s="48">
        <v>121</v>
      </c>
      <c r="K50" s="49"/>
      <c r="L50" s="59">
        <v>1</v>
      </c>
      <c r="M50" s="59">
        <v>13</v>
      </c>
      <c r="N50" s="65">
        <v>5240595100</v>
      </c>
      <c r="O50" s="61">
        <v>850</v>
      </c>
      <c r="P50" s="53"/>
      <c r="Q50" s="54"/>
      <c r="R50" s="56"/>
      <c r="S50" s="56"/>
      <c r="T50" s="56"/>
      <c r="U50" s="56"/>
      <c r="V50" s="56"/>
      <c r="W50" s="56"/>
      <c r="X50" s="62">
        <f t="shared" si="3"/>
        <v>2336</v>
      </c>
      <c r="Y50" s="62">
        <f t="shared" si="3"/>
        <v>0</v>
      </c>
      <c r="Z50" s="62">
        <f t="shared" si="3"/>
        <v>0</v>
      </c>
    </row>
    <row r="51" spans="1:26">
      <c r="A51" s="70"/>
      <c r="B51" s="66"/>
      <c r="C51" s="58"/>
      <c r="D51" s="63"/>
      <c r="E51" s="63"/>
      <c r="F51" s="63"/>
      <c r="G51" s="63"/>
      <c r="H51" s="63"/>
      <c r="I51" s="63" t="s">
        <v>167</v>
      </c>
      <c r="J51" s="48">
        <v>121</v>
      </c>
      <c r="K51" s="49"/>
      <c r="L51" s="59">
        <v>1</v>
      </c>
      <c r="M51" s="59">
        <v>13</v>
      </c>
      <c r="N51" s="65">
        <v>5240595100</v>
      </c>
      <c r="O51" s="61">
        <v>853</v>
      </c>
      <c r="P51" s="53"/>
      <c r="Q51" s="54"/>
      <c r="R51" s="56"/>
      <c r="S51" s="56"/>
      <c r="T51" s="56"/>
      <c r="U51" s="56"/>
      <c r="V51" s="56"/>
      <c r="W51" s="56"/>
      <c r="X51" s="62">
        <v>2336</v>
      </c>
      <c r="Y51" s="62">
        <v>0</v>
      </c>
      <c r="Z51" s="62">
        <v>0</v>
      </c>
    </row>
    <row r="52" spans="1:26">
      <c r="A52" s="344" t="s">
        <v>115</v>
      </c>
      <c r="B52" s="344"/>
      <c r="C52" s="344"/>
      <c r="D52" s="344"/>
      <c r="E52" s="344"/>
      <c r="F52" s="344"/>
      <c r="G52" s="344"/>
      <c r="H52" s="344"/>
      <c r="I52" s="344"/>
      <c r="J52" s="48">
        <v>121</v>
      </c>
      <c r="K52" s="49">
        <v>200</v>
      </c>
      <c r="L52" s="50">
        <v>2</v>
      </c>
      <c r="M52" s="50">
        <v>0</v>
      </c>
      <c r="N52" s="51" t="s">
        <v>102</v>
      </c>
      <c r="O52" s="52">
        <v>0</v>
      </c>
      <c r="P52" s="53"/>
      <c r="Q52" s="54">
        <v>0</v>
      </c>
      <c r="R52" s="341"/>
      <c r="S52" s="341"/>
      <c r="T52" s="341"/>
      <c r="U52" s="341"/>
      <c r="V52" s="56">
        <v>0</v>
      </c>
      <c r="W52" s="56">
        <v>0</v>
      </c>
      <c r="X52" s="85">
        <f t="shared" ref="X52:Z56" si="4">X53</f>
        <v>154200</v>
      </c>
      <c r="Y52" s="85">
        <f t="shared" si="4"/>
        <v>170100</v>
      </c>
      <c r="Z52" s="85">
        <f t="shared" si="4"/>
        <v>186300</v>
      </c>
    </row>
    <row r="53" spans="1:26">
      <c r="A53" s="70"/>
      <c r="B53" s="66"/>
      <c r="C53" s="336" t="s">
        <v>116</v>
      </c>
      <c r="D53" s="336"/>
      <c r="E53" s="336"/>
      <c r="F53" s="336"/>
      <c r="G53" s="336"/>
      <c r="H53" s="336"/>
      <c r="I53" s="336"/>
      <c r="J53" s="48">
        <v>121</v>
      </c>
      <c r="K53" s="49">
        <v>203</v>
      </c>
      <c r="L53" s="50">
        <v>2</v>
      </c>
      <c r="M53" s="50">
        <v>3</v>
      </c>
      <c r="N53" s="51" t="s">
        <v>102</v>
      </c>
      <c r="O53" s="52">
        <v>0</v>
      </c>
      <c r="P53" s="53"/>
      <c r="Q53" s="54">
        <v>0</v>
      </c>
      <c r="R53" s="341"/>
      <c r="S53" s="341"/>
      <c r="T53" s="341"/>
      <c r="U53" s="341"/>
      <c r="V53" s="56">
        <v>0</v>
      </c>
      <c r="W53" s="56">
        <v>0</v>
      </c>
      <c r="X53" s="85">
        <f t="shared" si="4"/>
        <v>154200</v>
      </c>
      <c r="Y53" s="85">
        <f t="shared" si="4"/>
        <v>170100</v>
      </c>
      <c r="Z53" s="85">
        <f t="shared" si="4"/>
        <v>186300</v>
      </c>
    </row>
    <row r="54" spans="1:26" ht="51" customHeight="1">
      <c r="A54" s="337" t="s">
        <v>177</v>
      </c>
      <c r="B54" s="337"/>
      <c r="C54" s="337"/>
      <c r="D54" s="337"/>
      <c r="E54" s="337"/>
      <c r="F54" s="337"/>
      <c r="G54" s="337"/>
      <c r="H54" s="337"/>
      <c r="I54" s="337"/>
      <c r="J54" s="48">
        <v>121</v>
      </c>
      <c r="K54" s="49">
        <v>0</v>
      </c>
      <c r="L54" s="59">
        <v>2</v>
      </c>
      <c r="M54" s="59">
        <v>3</v>
      </c>
      <c r="N54" s="60" t="s">
        <v>139</v>
      </c>
      <c r="O54" s="61">
        <v>0</v>
      </c>
      <c r="P54" s="53"/>
      <c r="Q54" s="54">
        <v>0</v>
      </c>
      <c r="R54" s="335"/>
      <c r="S54" s="335"/>
      <c r="T54" s="335"/>
      <c r="U54" s="335"/>
      <c r="V54" s="56">
        <v>0</v>
      </c>
      <c r="W54" s="56">
        <v>0</v>
      </c>
      <c r="X54" s="62">
        <f>X56</f>
        <v>154200</v>
      </c>
      <c r="Y54" s="62">
        <f>Y56</f>
        <v>170100</v>
      </c>
      <c r="Z54" s="62">
        <f>Z56</f>
        <v>186300</v>
      </c>
    </row>
    <row r="55" spans="1:26" ht="26.25" customHeight="1">
      <c r="A55" s="89"/>
      <c r="B55" s="89"/>
      <c r="C55" s="89"/>
      <c r="D55" s="349" t="s">
        <v>188</v>
      </c>
      <c r="E55" s="350"/>
      <c r="F55" s="350"/>
      <c r="G55" s="350"/>
      <c r="H55" s="350"/>
      <c r="I55" s="351"/>
      <c r="J55" s="48">
        <v>121</v>
      </c>
      <c r="K55" s="49"/>
      <c r="L55" s="59">
        <v>2</v>
      </c>
      <c r="M55" s="59">
        <v>3</v>
      </c>
      <c r="N55" s="60" t="s">
        <v>185</v>
      </c>
      <c r="O55" s="61">
        <v>0</v>
      </c>
      <c r="P55" s="53"/>
      <c r="Q55" s="54"/>
      <c r="R55" s="56"/>
      <c r="S55" s="56"/>
      <c r="T55" s="56"/>
      <c r="U55" s="56"/>
      <c r="V55" s="56"/>
      <c r="W55" s="56"/>
      <c r="X55" s="62">
        <f>X56</f>
        <v>154200</v>
      </c>
      <c r="Y55" s="62">
        <f>Y56</f>
        <v>170100</v>
      </c>
      <c r="Z55" s="62">
        <f>Z56</f>
        <v>186300</v>
      </c>
    </row>
    <row r="56" spans="1:26" ht="35.25" customHeight="1">
      <c r="A56" s="70"/>
      <c r="B56" s="66"/>
      <c r="C56" s="58"/>
      <c r="D56" s="333" t="s">
        <v>179</v>
      </c>
      <c r="E56" s="333"/>
      <c r="F56" s="333"/>
      <c r="G56" s="333"/>
      <c r="H56" s="333"/>
      <c r="I56" s="333"/>
      <c r="J56" s="48">
        <v>121</v>
      </c>
      <c r="K56" s="49">
        <v>203</v>
      </c>
      <c r="L56" s="59">
        <v>2</v>
      </c>
      <c r="M56" s="59">
        <v>3</v>
      </c>
      <c r="N56" s="65">
        <v>5240500000</v>
      </c>
      <c r="O56" s="61">
        <v>0</v>
      </c>
      <c r="P56" s="53"/>
      <c r="Q56" s="54">
        <v>0</v>
      </c>
      <c r="R56" s="335"/>
      <c r="S56" s="335"/>
      <c r="T56" s="335"/>
      <c r="U56" s="335"/>
      <c r="V56" s="56">
        <v>0</v>
      </c>
      <c r="W56" s="56">
        <v>0</v>
      </c>
      <c r="X56" s="62">
        <f t="shared" si="4"/>
        <v>154200</v>
      </c>
      <c r="Y56" s="62">
        <f t="shared" si="4"/>
        <v>170100</v>
      </c>
      <c r="Z56" s="62">
        <f t="shared" si="4"/>
        <v>186300</v>
      </c>
    </row>
    <row r="57" spans="1:26" ht="33" customHeight="1">
      <c r="A57" s="70"/>
      <c r="B57" s="66"/>
      <c r="C57" s="58"/>
      <c r="D57" s="63"/>
      <c r="E57" s="333" t="s">
        <v>172</v>
      </c>
      <c r="F57" s="333"/>
      <c r="G57" s="333"/>
      <c r="H57" s="333"/>
      <c r="I57" s="333"/>
      <c r="J57" s="48">
        <v>121</v>
      </c>
      <c r="K57" s="49">
        <v>203</v>
      </c>
      <c r="L57" s="59">
        <v>2</v>
      </c>
      <c r="M57" s="59">
        <v>3</v>
      </c>
      <c r="N57" s="65">
        <v>5240551180</v>
      </c>
      <c r="O57" s="61">
        <v>0</v>
      </c>
      <c r="P57" s="53"/>
      <c r="Q57" s="54">
        <v>0</v>
      </c>
      <c r="R57" s="335"/>
      <c r="S57" s="335"/>
      <c r="T57" s="335"/>
      <c r="U57" s="335"/>
      <c r="V57" s="56">
        <v>0</v>
      </c>
      <c r="W57" s="56">
        <v>0</v>
      </c>
      <c r="X57" s="62">
        <f>X58+X62</f>
        <v>154200</v>
      </c>
      <c r="Y57" s="62">
        <f>Y58+Y62</f>
        <v>170100</v>
      </c>
      <c r="Z57" s="62">
        <f>Z58+Z62</f>
        <v>186300</v>
      </c>
    </row>
    <row r="58" spans="1:26">
      <c r="A58" s="70"/>
      <c r="B58" s="66"/>
      <c r="C58" s="58"/>
      <c r="D58" s="63"/>
      <c r="E58" s="333" t="s">
        <v>117</v>
      </c>
      <c r="F58" s="333"/>
      <c r="G58" s="333"/>
      <c r="H58" s="333"/>
      <c r="I58" s="333"/>
      <c r="J58" s="48">
        <v>121</v>
      </c>
      <c r="K58" s="49">
        <v>203</v>
      </c>
      <c r="L58" s="59">
        <v>2</v>
      </c>
      <c r="M58" s="59">
        <v>3</v>
      </c>
      <c r="N58" s="65">
        <v>5240551180</v>
      </c>
      <c r="O58" s="61">
        <v>120</v>
      </c>
      <c r="P58" s="53"/>
      <c r="Q58" s="54">
        <v>0</v>
      </c>
      <c r="R58" s="335"/>
      <c r="S58" s="335"/>
      <c r="T58" s="335"/>
      <c r="U58" s="335"/>
      <c r="V58" s="56">
        <v>0</v>
      </c>
      <c r="W58" s="56">
        <v>0</v>
      </c>
      <c r="X58" s="62">
        <f>X59+X60</f>
        <v>153200</v>
      </c>
      <c r="Y58" s="62">
        <f>Y59+Y60</f>
        <v>169100</v>
      </c>
      <c r="Z58" s="62">
        <f>Z59+Z60</f>
        <v>185300</v>
      </c>
    </row>
    <row r="59" spans="1:26">
      <c r="A59" s="70"/>
      <c r="B59" s="66"/>
      <c r="C59" s="58"/>
      <c r="D59" s="63"/>
      <c r="E59" s="63"/>
      <c r="F59" s="333" t="s">
        <v>107</v>
      </c>
      <c r="G59" s="334"/>
      <c r="H59" s="334"/>
      <c r="I59" s="334"/>
      <c r="J59" s="48">
        <v>121</v>
      </c>
      <c r="K59" s="49"/>
      <c r="L59" s="59">
        <v>2</v>
      </c>
      <c r="M59" s="59">
        <v>3</v>
      </c>
      <c r="N59" s="65">
        <v>5240551180</v>
      </c>
      <c r="O59" s="61">
        <v>121</v>
      </c>
      <c r="P59" s="53"/>
      <c r="Q59" s="54"/>
      <c r="R59" s="56"/>
      <c r="S59" s="56"/>
      <c r="T59" s="56"/>
      <c r="U59" s="56"/>
      <c r="V59" s="56"/>
      <c r="W59" s="56"/>
      <c r="X59" s="62">
        <v>117800</v>
      </c>
      <c r="Y59" s="62">
        <v>129900</v>
      </c>
      <c r="Z59" s="62">
        <v>142300</v>
      </c>
    </row>
    <row r="60" spans="1:26" ht="48" customHeight="1">
      <c r="A60" s="70"/>
      <c r="B60" s="66"/>
      <c r="C60" s="58"/>
      <c r="D60" s="63"/>
      <c r="E60" s="63"/>
      <c r="F60" s="333" t="s">
        <v>108</v>
      </c>
      <c r="G60" s="333"/>
      <c r="H60" s="333"/>
      <c r="I60" s="333"/>
      <c r="J60" s="48">
        <v>121</v>
      </c>
      <c r="K60" s="49">
        <v>203</v>
      </c>
      <c r="L60" s="59">
        <v>2</v>
      </c>
      <c r="M60" s="59">
        <v>3</v>
      </c>
      <c r="N60" s="65">
        <v>5240551180</v>
      </c>
      <c r="O60" s="61">
        <v>129</v>
      </c>
      <c r="P60" s="53"/>
      <c r="Q60" s="54">
        <v>10000</v>
      </c>
      <c r="R60" s="335"/>
      <c r="S60" s="335"/>
      <c r="T60" s="335"/>
      <c r="U60" s="335"/>
      <c r="V60" s="56">
        <v>0</v>
      </c>
      <c r="W60" s="56">
        <v>0</v>
      </c>
      <c r="X60" s="62">
        <v>35400</v>
      </c>
      <c r="Y60" s="62">
        <v>39200</v>
      </c>
      <c r="Z60" s="62">
        <v>43000</v>
      </c>
    </row>
    <row r="61" spans="1:26" ht="33.75" customHeight="1">
      <c r="A61" s="70"/>
      <c r="B61" s="66"/>
      <c r="C61" s="58"/>
      <c r="D61" s="63"/>
      <c r="E61" s="63"/>
      <c r="F61" s="333" t="s">
        <v>110</v>
      </c>
      <c r="G61" s="333"/>
      <c r="H61" s="333"/>
      <c r="I61" s="333"/>
      <c r="J61" s="48">
        <v>121</v>
      </c>
      <c r="K61" s="49">
        <v>203</v>
      </c>
      <c r="L61" s="59">
        <v>2</v>
      </c>
      <c r="M61" s="59">
        <v>3</v>
      </c>
      <c r="N61" s="65">
        <v>5240551180</v>
      </c>
      <c r="O61" s="61">
        <v>240</v>
      </c>
      <c r="P61" s="53"/>
      <c r="Q61" s="54">
        <v>10000</v>
      </c>
      <c r="R61" s="335"/>
      <c r="S61" s="335"/>
      <c r="T61" s="335"/>
      <c r="U61" s="335"/>
      <c r="V61" s="56">
        <v>0</v>
      </c>
      <c r="W61" s="56">
        <v>0</v>
      </c>
      <c r="X61" s="62">
        <f>X62</f>
        <v>1000</v>
      </c>
      <c r="Y61" s="62">
        <f>Y62</f>
        <v>1000</v>
      </c>
      <c r="Z61" s="62">
        <f>Z62</f>
        <v>1000</v>
      </c>
    </row>
    <row r="62" spans="1:26">
      <c r="A62" s="70"/>
      <c r="B62" s="66"/>
      <c r="C62" s="58"/>
      <c r="D62" s="63"/>
      <c r="E62" s="63"/>
      <c r="F62" s="333" t="s">
        <v>111</v>
      </c>
      <c r="G62" s="333"/>
      <c r="H62" s="333"/>
      <c r="I62" s="333"/>
      <c r="J62" s="48">
        <v>121</v>
      </c>
      <c r="K62" s="49">
        <v>203</v>
      </c>
      <c r="L62" s="59">
        <v>2</v>
      </c>
      <c r="M62" s="59">
        <v>3</v>
      </c>
      <c r="N62" s="65">
        <v>5240551180</v>
      </c>
      <c r="O62" s="61">
        <v>244</v>
      </c>
      <c r="P62" s="53"/>
      <c r="Q62" s="54">
        <v>10000</v>
      </c>
      <c r="R62" s="335"/>
      <c r="S62" s="335"/>
      <c r="T62" s="335"/>
      <c r="U62" s="335"/>
      <c r="V62" s="56">
        <v>0</v>
      </c>
      <c r="W62" s="56">
        <v>0</v>
      </c>
      <c r="X62" s="62">
        <v>1000</v>
      </c>
      <c r="Y62" s="62">
        <v>1000</v>
      </c>
      <c r="Z62" s="62">
        <v>1000</v>
      </c>
    </row>
    <row r="63" spans="1:26" ht="35.25" customHeight="1">
      <c r="A63" s="340" t="s">
        <v>118</v>
      </c>
      <c r="B63" s="340"/>
      <c r="C63" s="340"/>
      <c r="D63" s="340"/>
      <c r="E63" s="340"/>
      <c r="F63" s="340"/>
      <c r="G63" s="340"/>
      <c r="H63" s="340"/>
      <c r="I63" s="340"/>
      <c r="J63" s="48">
        <v>121</v>
      </c>
      <c r="K63" s="49">
        <v>300</v>
      </c>
      <c r="L63" s="50">
        <v>3</v>
      </c>
      <c r="M63" s="50">
        <v>0</v>
      </c>
      <c r="N63" s="51" t="s">
        <v>102</v>
      </c>
      <c r="O63" s="52">
        <v>0</v>
      </c>
      <c r="P63" s="53"/>
      <c r="Q63" s="54">
        <v>0</v>
      </c>
      <c r="R63" s="341"/>
      <c r="S63" s="341"/>
      <c r="T63" s="341"/>
      <c r="U63" s="341"/>
      <c r="V63" s="56">
        <v>0</v>
      </c>
      <c r="W63" s="56">
        <v>0</v>
      </c>
      <c r="X63" s="57">
        <f>X64</f>
        <v>500</v>
      </c>
      <c r="Y63" s="57">
        <f>Y64</f>
        <v>500</v>
      </c>
      <c r="Z63" s="57">
        <f>Z64</f>
        <v>500</v>
      </c>
    </row>
    <row r="64" spans="1:26" ht="31.5" customHeight="1">
      <c r="A64" s="70"/>
      <c r="B64" s="66"/>
      <c r="C64" s="336" t="s">
        <v>165</v>
      </c>
      <c r="D64" s="336"/>
      <c r="E64" s="336"/>
      <c r="F64" s="336"/>
      <c r="G64" s="336"/>
      <c r="H64" s="336"/>
      <c r="I64" s="336"/>
      <c r="J64" s="48">
        <v>121</v>
      </c>
      <c r="K64" s="49">
        <v>310</v>
      </c>
      <c r="L64" s="50">
        <v>3</v>
      </c>
      <c r="M64" s="50">
        <v>10</v>
      </c>
      <c r="N64" s="51" t="s">
        <v>102</v>
      </c>
      <c r="O64" s="52">
        <v>0</v>
      </c>
      <c r="P64" s="53"/>
      <c r="Q64" s="54">
        <v>0</v>
      </c>
      <c r="R64" s="341"/>
      <c r="S64" s="341"/>
      <c r="T64" s="341"/>
      <c r="U64" s="341"/>
      <c r="V64" s="56">
        <v>0</v>
      </c>
      <c r="W64" s="56">
        <v>0</v>
      </c>
      <c r="X64" s="57">
        <f t="shared" ref="X64:Z69" si="5">X65</f>
        <v>500</v>
      </c>
      <c r="Y64" s="57">
        <f t="shared" si="5"/>
        <v>500</v>
      </c>
      <c r="Z64" s="57">
        <f t="shared" si="5"/>
        <v>500</v>
      </c>
    </row>
    <row r="65" spans="1:26" ht="49.5" customHeight="1">
      <c r="A65" s="337" t="s">
        <v>177</v>
      </c>
      <c r="B65" s="337"/>
      <c r="C65" s="337"/>
      <c r="D65" s="337"/>
      <c r="E65" s="337"/>
      <c r="F65" s="337"/>
      <c r="G65" s="337"/>
      <c r="H65" s="337"/>
      <c r="I65" s="337"/>
      <c r="J65" s="48">
        <v>121</v>
      </c>
      <c r="K65" s="49">
        <v>0</v>
      </c>
      <c r="L65" s="59">
        <v>3</v>
      </c>
      <c r="M65" s="59">
        <v>10</v>
      </c>
      <c r="N65" s="60" t="s">
        <v>139</v>
      </c>
      <c r="O65" s="61">
        <v>0</v>
      </c>
      <c r="P65" s="53"/>
      <c r="Q65" s="54">
        <v>0</v>
      </c>
      <c r="R65" s="335"/>
      <c r="S65" s="335"/>
      <c r="T65" s="335"/>
      <c r="U65" s="335"/>
      <c r="V65" s="56">
        <v>0</v>
      </c>
      <c r="W65" s="56">
        <v>0</v>
      </c>
      <c r="X65" s="62">
        <f>X67</f>
        <v>500</v>
      </c>
      <c r="Y65" s="62">
        <f>Y67</f>
        <v>500</v>
      </c>
      <c r="Z65" s="62">
        <f>Z67</f>
        <v>500</v>
      </c>
    </row>
    <row r="66" spans="1:26" ht="23.25" customHeight="1">
      <c r="A66" s="89"/>
      <c r="B66" s="89"/>
      <c r="C66" s="89"/>
      <c r="D66" s="349" t="s">
        <v>188</v>
      </c>
      <c r="E66" s="350"/>
      <c r="F66" s="350"/>
      <c r="G66" s="350"/>
      <c r="H66" s="350"/>
      <c r="I66" s="351"/>
      <c r="J66" s="48">
        <v>121</v>
      </c>
      <c r="K66" s="49"/>
      <c r="L66" s="59">
        <v>3</v>
      </c>
      <c r="M66" s="59">
        <v>10</v>
      </c>
      <c r="N66" s="60" t="s">
        <v>185</v>
      </c>
      <c r="O66" s="61">
        <v>0</v>
      </c>
      <c r="P66" s="53"/>
      <c r="Q66" s="54"/>
      <c r="R66" s="56"/>
      <c r="S66" s="56"/>
      <c r="T66" s="56"/>
      <c r="U66" s="56"/>
      <c r="V66" s="56"/>
      <c r="W66" s="56"/>
      <c r="X66" s="62">
        <f>X67</f>
        <v>500</v>
      </c>
      <c r="Y66" s="62">
        <f>Y67</f>
        <v>500</v>
      </c>
      <c r="Z66" s="62">
        <f>Z67</f>
        <v>500</v>
      </c>
    </row>
    <row r="67" spans="1:26" ht="29.25" customHeight="1">
      <c r="A67" s="70"/>
      <c r="B67" s="66"/>
      <c r="C67" s="58"/>
      <c r="D67" s="333" t="s">
        <v>180</v>
      </c>
      <c r="E67" s="333"/>
      <c r="F67" s="333"/>
      <c r="G67" s="333"/>
      <c r="H67" s="333"/>
      <c r="I67" s="333"/>
      <c r="J67" s="48">
        <v>121</v>
      </c>
      <c r="K67" s="49">
        <v>310</v>
      </c>
      <c r="L67" s="59">
        <v>3</v>
      </c>
      <c r="M67" s="59">
        <v>10</v>
      </c>
      <c r="N67" s="65">
        <v>5240100000</v>
      </c>
      <c r="O67" s="61">
        <v>0</v>
      </c>
      <c r="P67" s="53"/>
      <c r="Q67" s="54">
        <v>0</v>
      </c>
      <c r="R67" s="335"/>
      <c r="S67" s="335"/>
      <c r="T67" s="335"/>
      <c r="U67" s="335"/>
      <c r="V67" s="56">
        <v>0</v>
      </c>
      <c r="W67" s="56">
        <v>0</v>
      </c>
      <c r="X67" s="62">
        <f t="shared" si="5"/>
        <v>500</v>
      </c>
      <c r="Y67" s="62">
        <f t="shared" si="5"/>
        <v>500</v>
      </c>
      <c r="Z67" s="62">
        <f t="shared" si="5"/>
        <v>500</v>
      </c>
    </row>
    <row r="68" spans="1:26" ht="36" customHeight="1">
      <c r="A68" s="70"/>
      <c r="B68" s="66"/>
      <c r="C68" s="58"/>
      <c r="D68" s="63"/>
      <c r="E68" s="333" t="s">
        <v>186</v>
      </c>
      <c r="F68" s="333"/>
      <c r="G68" s="333"/>
      <c r="H68" s="333"/>
      <c r="I68" s="333"/>
      <c r="J68" s="48">
        <v>121</v>
      </c>
      <c r="K68" s="49">
        <v>310</v>
      </c>
      <c r="L68" s="59">
        <v>3</v>
      </c>
      <c r="M68" s="59">
        <v>10</v>
      </c>
      <c r="N68" s="65">
        <v>5240195020</v>
      </c>
      <c r="O68" s="61">
        <v>0</v>
      </c>
      <c r="P68" s="53"/>
      <c r="Q68" s="54">
        <v>0</v>
      </c>
      <c r="R68" s="335"/>
      <c r="S68" s="335"/>
      <c r="T68" s="335"/>
      <c r="U68" s="335"/>
      <c r="V68" s="56">
        <v>0</v>
      </c>
      <c r="W68" s="56">
        <v>0</v>
      </c>
      <c r="X68" s="62">
        <f t="shared" si="5"/>
        <v>500</v>
      </c>
      <c r="Y68" s="62">
        <f t="shared" si="5"/>
        <v>500</v>
      </c>
      <c r="Z68" s="62">
        <f t="shared" si="5"/>
        <v>500</v>
      </c>
    </row>
    <row r="69" spans="1:26" ht="33" customHeight="1">
      <c r="A69" s="70"/>
      <c r="B69" s="66"/>
      <c r="C69" s="58"/>
      <c r="D69" s="63"/>
      <c r="E69" s="63"/>
      <c r="F69" s="333" t="s">
        <v>110</v>
      </c>
      <c r="G69" s="333"/>
      <c r="H69" s="333"/>
      <c r="I69" s="333"/>
      <c r="J69" s="48">
        <v>121</v>
      </c>
      <c r="K69" s="49">
        <v>310</v>
      </c>
      <c r="L69" s="59">
        <v>3</v>
      </c>
      <c r="M69" s="59">
        <v>10</v>
      </c>
      <c r="N69" s="65">
        <v>5240195020</v>
      </c>
      <c r="O69" s="61">
        <v>240</v>
      </c>
      <c r="P69" s="53"/>
      <c r="Q69" s="54">
        <v>10000</v>
      </c>
      <c r="R69" s="335"/>
      <c r="S69" s="335"/>
      <c r="T69" s="335"/>
      <c r="U69" s="335"/>
      <c r="V69" s="56">
        <v>0</v>
      </c>
      <c r="W69" s="56">
        <v>0</v>
      </c>
      <c r="X69" s="62">
        <f t="shared" si="5"/>
        <v>500</v>
      </c>
      <c r="Y69" s="62">
        <f t="shared" si="5"/>
        <v>500</v>
      </c>
      <c r="Z69" s="62">
        <f t="shared" si="5"/>
        <v>500</v>
      </c>
    </row>
    <row r="70" spans="1:26">
      <c r="A70" s="70"/>
      <c r="B70" s="66"/>
      <c r="C70" s="58"/>
      <c r="D70" s="63"/>
      <c r="E70" s="63"/>
      <c r="F70" s="333" t="s">
        <v>111</v>
      </c>
      <c r="G70" s="333"/>
      <c r="H70" s="333"/>
      <c r="I70" s="333"/>
      <c r="J70" s="48">
        <v>121</v>
      </c>
      <c r="K70" s="49">
        <v>310</v>
      </c>
      <c r="L70" s="59">
        <v>3</v>
      </c>
      <c r="M70" s="59">
        <v>10</v>
      </c>
      <c r="N70" s="65">
        <v>5240195020</v>
      </c>
      <c r="O70" s="61">
        <v>244</v>
      </c>
      <c r="P70" s="53"/>
      <c r="Q70" s="54">
        <v>10000</v>
      </c>
      <c r="R70" s="335"/>
      <c r="S70" s="335"/>
      <c r="T70" s="335"/>
      <c r="U70" s="335"/>
      <c r="V70" s="56">
        <v>0</v>
      </c>
      <c r="W70" s="56">
        <v>0</v>
      </c>
      <c r="X70" s="62">
        <v>500</v>
      </c>
      <c r="Y70" s="62">
        <v>500</v>
      </c>
      <c r="Z70" s="62">
        <v>500</v>
      </c>
    </row>
    <row r="71" spans="1:26">
      <c r="A71" s="70"/>
      <c r="B71" s="66"/>
      <c r="C71" s="345" t="s">
        <v>119</v>
      </c>
      <c r="D71" s="345"/>
      <c r="E71" s="345"/>
      <c r="F71" s="345"/>
      <c r="G71" s="345"/>
      <c r="H71" s="345"/>
      <c r="I71" s="345"/>
      <c r="J71" s="48">
        <v>121</v>
      </c>
      <c r="K71" s="49">
        <v>409</v>
      </c>
      <c r="L71" s="50">
        <v>4</v>
      </c>
      <c r="M71" s="50">
        <v>0</v>
      </c>
      <c r="N71" s="51" t="s">
        <v>102</v>
      </c>
      <c r="O71" s="52">
        <v>0</v>
      </c>
      <c r="P71" s="53"/>
      <c r="Q71" s="54">
        <v>0</v>
      </c>
      <c r="R71" s="341"/>
      <c r="S71" s="341"/>
      <c r="T71" s="341"/>
      <c r="U71" s="341"/>
      <c r="V71" s="56">
        <v>0</v>
      </c>
      <c r="W71" s="56">
        <v>0</v>
      </c>
      <c r="X71" s="57">
        <f>X72</f>
        <v>224000</v>
      </c>
      <c r="Y71" s="57">
        <f>Y72</f>
        <v>228000</v>
      </c>
      <c r="Z71" s="57">
        <f>Z72</f>
        <v>236000</v>
      </c>
    </row>
    <row r="72" spans="1:26">
      <c r="A72" s="70"/>
      <c r="B72" s="66"/>
      <c r="C72" s="345" t="s">
        <v>127</v>
      </c>
      <c r="D72" s="345"/>
      <c r="E72" s="345"/>
      <c r="F72" s="345"/>
      <c r="G72" s="345"/>
      <c r="H72" s="345"/>
      <c r="I72" s="345"/>
      <c r="J72" s="48">
        <v>121</v>
      </c>
      <c r="K72" s="49">
        <v>409</v>
      </c>
      <c r="L72" s="50">
        <v>4</v>
      </c>
      <c r="M72" s="50">
        <v>9</v>
      </c>
      <c r="N72" s="51" t="s">
        <v>102</v>
      </c>
      <c r="O72" s="52">
        <v>0</v>
      </c>
      <c r="P72" s="53"/>
      <c r="Q72" s="54">
        <v>0</v>
      </c>
      <c r="R72" s="341"/>
      <c r="S72" s="341"/>
      <c r="T72" s="341"/>
      <c r="U72" s="341"/>
      <c r="V72" s="56">
        <v>0</v>
      </c>
      <c r="W72" s="56">
        <v>0</v>
      </c>
      <c r="X72" s="57">
        <f t="shared" ref="X72:Z76" si="6">X73</f>
        <v>224000</v>
      </c>
      <c r="Y72" s="57">
        <f t="shared" si="6"/>
        <v>228000</v>
      </c>
      <c r="Z72" s="57">
        <f t="shared" si="6"/>
        <v>236000</v>
      </c>
    </row>
    <row r="73" spans="1:26" ht="50.25" customHeight="1">
      <c r="A73" s="337" t="s">
        <v>177</v>
      </c>
      <c r="B73" s="337"/>
      <c r="C73" s="337"/>
      <c r="D73" s="337"/>
      <c r="E73" s="337"/>
      <c r="F73" s="337"/>
      <c r="G73" s="337"/>
      <c r="H73" s="337"/>
      <c r="I73" s="337"/>
      <c r="J73" s="48">
        <v>121</v>
      </c>
      <c r="K73" s="49">
        <v>0</v>
      </c>
      <c r="L73" s="59">
        <v>4</v>
      </c>
      <c r="M73" s="59">
        <v>9</v>
      </c>
      <c r="N73" s="60" t="s">
        <v>139</v>
      </c>
      <c r="O73" s="61">
        <v>0</v>
      </c>
      <c r="P73" s="53"/>
      <c r="Q73" s="54">
        <v>0</v>
      </c>
      <c r="R73" s="335"/>
      <c r="S73" s="335"/>
      <c r="T73" s="335"/>
      <c r="U73" s="335"/>
      <c r="V73" s="56">
        <v>0</v>
      </c>
      <c r="W73" s="56">
        <v>0</v>
      </c>
      <c r="X73" s="62">
        <f>X75</f>
        <v>224000</v>
      </c>
      <c r="Y73" s="62">
        <f>Y75</f>
        <v>228000</v>
      </c>
      <c r="Z73" s="62">
        <f>Z75</f>
        <v>236000</v>
      </c>
    </row>
    <row r="74" spans="1:26" ht="30.75" customHeight="1">
      <c r="A74" s="89"/>
      <c r="B74" s="89"/>
      <c r="C74" s="89"/>
      <c r="D74" s="349" t="s">
        <v>188</v>
      </c>
      <c r="E74" s="350"/>
      <c r="F74" s="350"/>
      <c r="G74" s="350"/>
      <c r="H74" s="350"/>
      <c r="I74" s="351"/>
      <c r="J74" s="48">
        <v>121</v>
      </c>
      <c r="K74" s="49"/>
      <c r="L74" s="59">
        <v>4</v>
      </c>
      <c r="M74" s="59">
        <v>9</v>
      </c>
      <c r="N74" s="60" t="s">
        <v>185</v>
      </c>
      <c r="O74" s="61">
        <v>0</v>
      </c>
      <c r="P74" s="53"/>
      <c r="Q74" s="54"/>
      <c r="R74" s="56"/>
      <c r="S74" s="56"/>
      <c r="T74" s="56"/>
      <c r="U74" s="56"/>
      <c r="V74" s="56"/>
      <c r="W74" s="56"/>
      <c r="X74" s="62">
        <f>X75</f>
        <v>224000</v>
      </c>
      <c r="Y74" s="62">
        <f>Y75</f>
        <v>228000</v>
      </c>
      <c r="Z74" s="62">
        <f>Z75</f>
        <v>236000</v>
      </c>
    </row>
    <row r="75" spans="1:26" ht="36.75" customHeight="1">
      <c r="A75" s="70"/>
      <c r="B75" s="66"/>
      <c r="C75" s="67"/>
      <c r="D75" s="333" t="s">
        <v>181</v>
      </c>
      <c r="E75" s="333"/>
      <c r="F75" s="333"/>
      <c r="G75" s="333"/>
      <c r="H75" s="333"/>
      <c r="I75" s="333"/>
      <c r="J75" s="48">
        <v>121</v>
      </c>
      <c r="K75" s="49">
        <v>409</v>
      </c>
      <c r="L75" s="59">
        <v>4</v>
      </c>
      <c r="M75" s="59">
        <v>9</v>
      </c>
      <c r="N75" s="65">
        <v>5240200000</v>
      </c>
      <c r="O75" s="61">
        <v>0</v>
      </c>
      <c r="P75" s="53"/>
      <c r="Q75" s="54">
        <v>0</v>
      </c>
      <c r="R75" s="335"/>
      <c r="S75" s="335"/>
      <c r="T75" s="335"/>
      <c r="U75" s="335"/>
      <c r="V75" s="56">
        <v>0</v>
      </c>
      <c r="W75" s="56">
        <v>0</v>
      </c>
      <c r="X75" s="62">
        <f t="shared" si="6"/>
        <v>224000</v>
      </c>
      <c r="Y75" s="62">
        <f t="shared" si="6"/>
        <v>228000</v>
      </c>
      <c r="Z75" s="62">
        <f t="shared" si="6"/>
        <v>236000</v>
      </c>
    </row>
    <row r="76" spans="1:26" ht="34.5" customHeight="1">
      <c r="A76" s="70"/>
      <c r="B76" s="66"/>
      <c r="C76" s="67"/>
      <c r="D76" s="63"/>
      <c r="E76" s="333" t="s">
        <v>120</v>
      </c>
      <c r="F76" s="333"/>
      <c r="G76" s="333"/>
      <c r="H76" s="333"/>
      <c r="I76" s="333"/>
      <c r="J76" s="48">
        <v>121</v>
      </c>
      <c r="K76" s="49">
        <v>409</v>
      </c>
      <c r="L76" s="59">
        <v>4</v>
      </c>
      <c r="M76" s="59">
        <v>9</v>
      </c>
      <c r="N76" s="65">
        <v>5240295280</v>
      </c>
      <c r="O76" s="61">
        <v>0</v>
      </c>
      <c r="P76" s="53"/>
      <c r="Q76" s="54">
        <v>0</v>
      </c>
      <c r="R76" s="335"/>
      <c r="S76" s="335"/>
      <c r="T76" s="335"/>
      <c r="U76" s="335"/>
      <c r="V76" s="56">
        <v>0</v>
      </c>
      <c r="W76" s="56">
        <v>0</v>
      </c>
      <c r="X76" s="62">
        <f t="shared" si="6"/>
        <v>224000</v>
      </c>
      <c r="Y76" s="62">
        <f t="shared" si="6"/>
        <v>228000</v>
      </c>
      <c r="Z76" s="62">
        <f t="shared" si="6"/>
        <v>236000</v>
      </c>
    </row>
    <row r="77" spans="1:26" ht="32.25" customHeight="1">
      <c r="A77" s="70"/>
      <c r="B77" s="66"/>
      <c r="C77" s="67"/>
      <c r="D77" s="63"/>
      <c r="E77" s="63"/>
      <c r="F77" s="333" t="s">
        <v>110</v>
      </c>
      <c r="G77" s="333"/>
      <c r="H77" s="333"/>
      <c r="I77" s="333"/>
      <c r="J77" s="48">
        <v>121</v>
      </c>
      <c r="K77" s="49">
        <v>409</v>
      </c>
      <c r="L77" s="59">
        <v>4</v>
      </c>
      <c r="M77" s="59">
        <v>9</v>
      </c>
      <c r="N77" s="65">
        <v>5240295280</v>
      </c>
      <c r="O77" s="61">
        <v>240</v>
      </c>
      <c r="P77" s="53"/>
      <c r="Q77" s="54">
        <v>10000</v>
      </c>
      <c r="R77" s="335"/>
      <c r="S77" s="335"/>
      <c r="T77" s="335"/>
      <c r="U77" s="335"/>
      <c r="V77" s="56">
        <v>0</v>
      </c>
      <c r="W77" s="56">
        <v>0</v>
      </c>
      <c r="X77" s="62">
        <f>X79+X78</f>
        <v>224000</v>
      </c>
      <c r="Y77" s="62">
        <f>Y79+Y78</f>
        <v>228000</v>
      </c>
      <c r="Z77" s="62">
        <f>Z79+Z78</f>
        <v>236000</v>
      </c>
    </row>
    <row r="78" spans="1:26">
      <c r="A78" s="70"/>
      <c r="B78" s="66"/>
      <c r="C78" s="67"/>
      <c r="D78" s="63"/>
      <c r="E78" s="63"/>
      <c r="F78" s="333" t="s">
        <v>111</v>
      </c>
      <c r="G78" s="333"/>
      <c r="H78" s="333"/>
      <c r="I78" s="333"/>
      <c r="J78" s="48">
        <v>121</v>
      </c>
      <c r="K78" s="49">
        <v>409</v>
      </c>
      <c r="L78" s="59">
        <v>4</v>
      </c>
      <c r="M78" s="59">
        <v>9</v>
      </c>
      <c r="N78" s="65">
        <v>5240295280</v>
      </c>
      <c r="O78" s="61">
        <v>244</v>
      </c>
      <c r="P78" s="53"/>
      <c r="Q78" s="54">
        <v>10000</v>
      </c>
      <c r="R78" s="335"/>
      <c r="S78" s="335"/>
      <c r="T78" s="335"/>
      <c r="U78" s="335"/>
      <c r="V78" s="56">
        <v>0</v>
      </c>
      <c r="W78" s="56">
        <v>0</v>
      </c>
      <c r="X78" s="62">
        <v>100000</v>
      </c>
      <c r="Y78" s="62">
        <v>100000</v>
      </c>
      <c r="Z78" s="62">
        <v>100000</v>
      </c>
    </row>
    <row r="79" spans="1:26">
      <c r="A79" s="70"/>
      <c r="B79" s="66"/>
      <c r="C79" s="67"/>
      <c r="D79" s="63"/>
      <c r="E79" s="63"/>
      <c r="F79" s="333" t="s">
        <v>121</v>
      </c>
      <c r="G79" s="333"/>
      <c r="H79" s="333"/>
      <c r="I79" s="333"/>
      <c r="J79" s="48">
        <v>121</v>
      </c>
      <c r="K79" s="49">
        <v>409</v>
      </c>
      <c r="L79" s="59">
        <v>4</v>
      </c>
      <c r="M79" s="59">
        <v>9</v>
      </c>
      <c r="N79" s="65">
        <v>5240295280</v>
      </c>
      <c r="O79" s="61">
        <v>247</v>
      </c>
      <c r="P79" s="53"/>
      <c r="Q79" s="54">
        <v>10000</v>
      </c>
      <c r="R79" s="335"/>
      <c r="S79" s="335"/>
      <c r="T79" s="335"/>
      <c r="U79" s="335"/>
      <c r="V79" s="56">
        <v>0</v>
      </c>
      <c r="W79" s="56">
        <v>0</v>
      </c>
      <c r="X79" s="62">
        <v>124000</v>
      </c>
      <c r="Y79" s="62">
        <v>128000</v>
      </c>
      <c r="Z79" s="62">
        <v>136000</v>
      </c>
    </row>
    <row r="80" spans="1:26">
      <c r="A80" s="344" t="s">
        <v>122</v>
      </c>
      <c r="B80" s="344"/>
      <c r="C80" s="344"/>
      <c r="D80" s="344"/>
      <c r="E80" s="344"/>
      <c r="F80" s="344"/>
      <c r="G80" s="344"/>
      <c r="H80" s="344"/>
      <c r="I80" s="344"/>
      <c r="J80" s="48">
        <v>121</v>
      </c>
      <c r="K80" s="49">
        <v>500</v>
      </c>
      <c r="L80" s="50">
        <v>5</v>
      </c>
      <c r="M80" s="50">
        <v>0</v>
      </c>
      <c r="N80" s="51" t="s">
        <v>102</v>
      </c>
      <c r="O80" s="52">
        <v>0</v>
      </c>
      <c r="P80" s="53"/>
      <c r="Q80" s="54">
        <v>0</v>
      </c>
      <c r="R80" s="341"/>
      <c r="S80" s="341"/>
      <c r="T80" s="341"/>
      <c r="U80" s="341"/>
      <c r="V80" s="56">
        <v>0</v>
      </c>
      <c r="W80" s="56">
        <v>0</v>
      </c>
      <c r="X80" s="57">
        <f>X81+X87</f>
        <v>605148</v>
      </c>
      <c r="Y80" s="57">
        <f>Y81+Y87</f>
        <v>100</v>
      </c>
      <c r="Z80" s="57">
        <f>Z81+Z87</f>
        <v>100</v>
      </c>
    </row>
    <row r="81" spans="1:26">
      <c r="A81" s="70"/>
      <c r="B81" s="70"/>
      <c r="C81" s="70"/>
      <c r="D81" s="70"/>
      <c r="E81" s="70"/>
      <c r="F81" s="70"/>
      <c r="G81" s="266"/>
      <c r="H81" s="266"/>
      <c r="I81" s="70" t="s">
        <v>239</v>
      </c>
      <c r="J81" s="48">
        <v>121</v>
      </c>
      <c r="K81" s="267"/>
      <c r="L81" s="50">
        <v>5</v>
      </c>
      <c r="M81" s="50">
        <v>2</v>
      </c>
      <c r="N81" s="51" t="s">
        <v>102</v>
      </c>
      <c r="O81" s="52">
        <v>0</v>
      </c>
      <c r="P81" s="48"/>
      <c r="Q81" s="268"/>
      <c r="R81" s="55"/>
      <c r="S81" s="55"/>
      <c r="T81" s="55"/>
      <c r="U81" s="55"/>
      <c r="V81" s="55"/>
      <c r="W81" s="55"/>
      <c r="X81" s="57">
        <f t="shared" ref="X81:Z85" si="7">X82</f>
        <v>47040</v>
      </c>
      <c r="Y81" s="57">
        <f t="shared" si="7"/>
        <v>0</v>
      </c>
      <c r="Z81" s="57">
        <f t="shared" si="7"/>
        <v>0</v>
      </c>
    </row>
    <row r="82" spans="1:26" ht="51.75" customHeight="1">
      <c r="A82" s="70"/>
      <c r="B82" s="70"/>
      <c r="C82" s="70"/>
      <c r="D82" s="70"/>
      <c r="E82" s="70"/>
      <c r="F82" s="70"/>
      <c r="G82" s="266"/>
      <c r="H82" s="266"/>
      <c r="I82" s="266" t="s">
        <v>177</v>
      </c>
      <c r="J82" s="53">
        <v>121</v>
      </c>
      <c r="K82" s="49"/>
      <c r="L82" s="59">
        <v>5</v>
      </c>
      <c r="M82" s="59">
        <v>2</v>
      </c>
      <c r="N82" s="60" t="s">
        <v>139</v>
      </c>
      <c r="O82" s="61">
        <v>0</v>
      </c>
      <c r="P82" s="53"/>
      <c r="Q82" s="54"/>
      <c r="R82" s="56"/>
      <c r="S82" s="56"/>
      <c r="T82" s="56"/>
      <c r="U82" s="56"/>
      <c r="V82" s="56"/>
      <c r="W82" s="56"/>
      <c r="X82" s="62">
        <f t="shared" si="7"/>
        <v>47040</v>
      </c>
      <c r="Y82" s="62">
        <f t="shared" si="7"/>
        <v>0</v>
      </c>
      <c r="Z82" s="62">
        <f t="shared" si="7"/>
        <v>0</v>
      </c>
    </row>
    <row r="83" spans="1:26">
      <c r="A83" s="70"/>
      <c r="B83" s="70"/>
      <c r="C83" s="70"/>
      <c r="D83" s="70"/>
      <c r="E83" s="70"/>
      <c r="F83" s="70"/>
      <c r="G83" s="266"/>
      <c r="H83" s="266"/>
      <c r="I83" s="266" t="s">
        <v>188</v>
      </c>
      <c r="J83" s="53">
        <v>121</v>
      </c>
      <c r="K83" s="49"/>
      <c r="L83" s="59">
        <v>5</v>
      </c>
      <c r="M83" s="59">
        <v>2</v>
      </c>
      <c r="N83" s="60" t="s">
        <v>185</v>
      </c>
      <c r="O83" s="61">
        <v>0</v>
      </c>
      <c r="P83" s="53"/>
      <c r="Q83" s="54"/>
      <c r="R83" s="56"/>
      <c r="S83" s="56"/>
      <c r="T83" s="56"/>
      <c r="U83" s="56"/>
      <c r="V83" s="56"/>
      <c r="W83" s="56"/>
      <c r="X83" s="62">
        <f t="shared" si="7"/>
        <v>47040</v>
      </c>
      <c r="Y83" s="62">
        <f t="shared" si="7"/>
        <v>0</v>
      </c>
      <c r="Z83" s="62">
        <f t="shared" si="7"/>
        <v>0</v>
      </c>
    </row>
    <row r="84" spans="1:26">
      <c r="A84" s="70"/>
      <c r="B84" s="70"/>
      <c r="C84" s="70"/>
      <c r="D84" s="70"/>
      <c r="E84" s="70"/>
      <c r="F84" s="70"/>
      <c r="G84" s="266"/>
      <c r="H84" s="266"/>
      <c r="I84" s="266" t="s">
        <v>238</v>
      </c>
      <c r="J84" s="53">
        <v>121</v>
      </c>
      <c r="K84" s="49"/>
      <c r="L84" s="59">
        <v>5</v>
      </c>
      <c r="M84" s="59">
        <v>2</v>
      </c>
      <c r="N84" s="60" t="s">
        <v>240</v>
      </c>
      <c r="O84" s="61">
        <v>0</v>
      </c>
      <c r="P84" s="53"/>
      <c r="Q84" s="54"/>
      <c r="R84" s="56"/>
      <c r="S84" s="56"/>
      <c r="T84" s="56"/>
      <c r="U84" s="56"/>
      <c r="V84" s="56"/>
      <c r="W84" s="56"/>
      <c r="X84" s="62">
        <f t="shared" si="7"/>
        <v>47040</v>
      </c>
      <c r="Y84" s="62">
        <f t="shared" si="7"/>
        <v>0</v>
      </c>
      <c r="Z84" s="62">
        <f t="shared" si="7"/>
        <v>0</v>
      </c>
    </row>
    <row r="85" spans="1:26" ht="51.75" customHeight="1">
      <c r="A85" s="70"/>
      <c r="B85" s="70"/>
      <c r="C85" s="70"/>
      <c r="D85" s="70"/>
      <c r="E85" s="70"/>
      <c r="F85" s="70"/>
      <c r="G85" s="266"/>
      <c r="H85" s="266"/>
      <c r="I85" s="266" t="s">
        <v>237</v>
      </c>
      <c r="J85" s="53">
        <v>121</v>
      </c>
      <c r="K85" s="49"/>
      <c r="L85" s="59">
        <v>5</v>
      </c>
      <c r="M85" s="59">
        <v>2</v>
      </c>
      <c r="N85" s="60" t="s">
        <v>236</v>
      </c>
      <c r="O85" s="61">
        <v>0</v>
      </c>
      <c r="P85" s="53"/>
      <c r="Q85" s="54"/>
      <c r="R85" s="56"/>
      <c r="S85" s="56"/>
      <c r="T85" s="56"/>
      <c r="U85" s="56"/>
      <c r="V85" s="56"/>
      <c r="W85" s="56"/>
      <c r="X85" s="62">
        <f t="shared" si="7"/>
        <v>47040</v>
      </c>
      <c r="Y85" s="62">
        <f t="shared" si="7"/>
        <v>0</v>
      </c>
      <c r="Z85" s="62">
        <f t="shared" si="7"/>
        <v>0</v>
      </c>
    </row>
    <row r="86" spans="1:26">
      <c r="A86" s="70"/>
      <c r="B86" s="70"/>
      <c r="C86" s="70"/>
      <c r="D86" s="70"/>
      <c r="E86" s="70"/>
      <c r="F86" s="70"/>
      <c r="G86" s="266"/>
      <c r="H86" s="266"/>
      <c r="I86" s="266" t="s">
        <v>112</v>
      </c>
      <c r="J86" s="53">
        <v>121</v>
      </c>
      <c r="K86" s="49"/>
      <c r="L86" s="59">
        <v>5</v>
      </c>
      <c r="M86" s="59">
        <v>2</v>
      </c>
      <c r="N86" s="60" t="s">
        <v>236</v>
      </c>
      <c r="O86" s="61">
        <v>540</v>
      </c>
      <c r="P86" s="53"/>
      <c r="Q86" s="54"/>
      <c r="R86" s="56"/>
      <c r="S86" s="56"/>
      <c r="T86" s="56"/>
      <c r="U86" s="56"/>
      <c r="V86" s="56"/>
      <c r="W86" s="56"/>
      <c r="X86" s="62">
        <v>47040</v>
      </c>
      <c r="Y86" s="62">
        <v>0</v>
      </c>
      <c r="Z86" s="62">
        <v>0</v>
      </c>
    </row>
    <row r="87" spans="1:26" ht="18" customHeight="1">
      <c r="A87" s="70"/>
      <c r="B87" s="66"/>
      <c r="C87" s="345" t="s">
        <v>123</v>
      </c>
      <c r="D87" s="345"/>
      <c r="E87" s="345"/>
      <c r="F87" s="345"/>
      <c r="G87" s="345"/>
      <c r="H87" s="345"/>
      <c r="I87" s="345"/>
      <c r="J87" s="48">
        <v>121</v>
      </c>
      <c r="K87" s="49">
        <v>503</v>
      </c>
      <c r="L87" s="50">
        <v>5</v>
      </c>
      <c r="M87" s="50">
        <v>3</v>
      </c>
      <c r="N87" s="51" t="s">
        <v>102</v>
      </c>
      <c r="O87" s="52">
        <v>0</v>
      </c>
      <c r="P87" s="53"/>
      <c r="Q87" s="54">
        <v>0</v>
      </c>
      <c r="R87" s="341"/>
      <c r="S87" s="341"/>
      <c r="T87" s="341"/>
      <c r="U87" s="341"/>
      <c r="V87" s="56">
        <v>0</v>
      </c>
      <c r="W87" s="56">
        <v>0</v>
      </c>
      <c r="X87" s="57">
        <f t="shared" ref="X87:Z88" si="8">X88</f>
        <v>558108</v>
      </c>
      <c r="Y87" s="57">
        <f t="shared" si="8"/>
        <v>100</v>
      </c>
      <c r="Z87" s="57">
        <f t="shared" si="8"/>
        <v>100</v>
      </c>
    </row>
    <row r="88" spans="1:26" ht="48" customHeight="1">
      <c r="A88" s="337" t="s">
        <v>177</v>
      </c>
      <c r="B88" s="337"/>
      <c r="C88" s="337"/>
      <c r="D88" s="337"/>
      <c r="E88" s="337"/>
      <c r="F88" s="337"/>
      <c r="G88" s="337"/>
      <c r="H88" s="337"/>
      <c r="I88" s="337"/>
      <c r="J88" s="48">
        <v>121</v>
      </c>
      <c r="K88" s="49">
        <v>0</v>
      </c>
      <c r="L88" s="59">
        <v>5</v>
      </c>
      <c r="M88" s="59">
        <v>3</v>
      </c>
      <c r="N88" s="60" t="s">
        <v>139</v>
      </c>
      <c r="O88" s="61">
        <v>0</v>
      </c>
      <c r="P88" s="53"/>
      <c r="Q88" s="54">
        <v>0</v>
      </c>
      <c r="R88" s="335"/>
      <c r="S88" s="335"/>
      <c r="T88" s="335"/>
      <c r="U88" s="335"/>
      <c r="V88" s="56">
        <v>0</v>
      </c>
      <c r="W88" s="56">
        <v>0</v>
      </c>
      <c r="X88" s="62">
        <f>X89+X94</f>
        <v>558108</v>
      </c>
      <c r="Y88" s="62">
        <f t="shared" si="8"/>
        <v>100</v>
      </c>
      <c r="Z88" s="62">
        <f t="shared" si="8"/>
        <v>100</v>
      </c>
    </row>
    <row r="89" spans="1:26" ht="24" customHeight="1">
      <c r="A89" s="89"/>
      <c r="B89" s="89"/>
      <c r="C89" s="89"/>
      <c r="D89" s="349" t="s">
        <v>188</v>
      </c>
      <c r="E89" s="350"/>
      <c r="F89" s="350"/>
      <c r="G89" s="350"/>
      <c r="H89" s="350"/>
      <c r="I89" s="351"/>
      <c r="J89" s="48">
        <v>121</v>
      </c>
      <c r="K89" s="49"/>
      <c r="L89" s="59">
        <v>5</v>
      </c>
      <c r="M89" s="59">
        <v>3</v>
      </c>
      <c r="N89" s="60" t="s">
        <v>185</v>
      </c>
      <c r="O89" s="61">
        <v>0</v>
      </c>
      <c r="P89" s="53"/>
      <c r="Q89" s="54"/>
      <c r="R89" s="56"/>
      <c r="S89" s="56"/>
      <c r="T89" s="56"/>
      <c r="U89" s="56"/>
      <c r="V89" s="56"/>
      <c r="W89" s="56"/>
      <c r="X89" s="62">
        <f>X90</f>
        <v>100</v>
      </c>
      <c r="Y89" s="62">
        <f t="shared" ref="Y89:Z92" si="9">Y90</f>
        <v>100</v>
      </c>
      <c r="Z89" s="62">
        <f t="shared" si="9"/>
        <v>100</v>
      </c>
    </row>
    <row r="90" spans="1:26" ht="32.25" customHeight="1">
      <c r="A90" s="70"/>
      <c r="B90" s="66"/>
      <c r="C90" s="67"/>
      <c r="D90" s="343" t="s">
        <v>182</v>
      </c>
      <c r="E90" s="343"/>
      <c r="F90" s="343"/>
      <c r="G90" s="343"/>
      <c r="H90" s="343"/>
      <c r="I90" s="343"/>
      <c r="J90" s="48">
        <v>121</v>
      </c>
      <c r="K90" s="49">
        <v>503</v>
      </c>
      <c r="L90" s="59">
        <v>5</v>
      </c>
      <c r="M90" s="59">
        <v>3</v>
      </c>
      <c r="N90" s="65">
        <v>5240300000</v>
      </c>
      <c r="O90" s="61">
        <v>0</v>
      </c>
      <c r="P90" s="53"/>
      <c r="Q90" s="54">
        <v>0</v>
      </c>
      <c r="R90" s="335"/>
      <c r="S90" s="335"/>
      <c r="T90" s="335"/>
      <c r="U90" s="335"/>
      <c r="V90" s="56">
        <v>0</v>
      </c>
      <c r="W90" s="56">
        <v>0</v>
      </c>
      <c r="X90" s="62">
        <f>X91</f>
        <v>100</v>
      </c>
      <c r="Y90" s="62">
        <f t="shared" si="9"/>
        <v>100</v>
      </c>
      <c r="Z90" s="62">
        <f t="shared" si="9"/>
        <v>100</v>
      </c>
    </row>
    <row r="91" spans="1:26" ht="32.25" customHeight="1">
      <c r="A91" s="70"/>
      <c r="B91" s="66"/>
      <c r="C91" s="67"/>
      <c r="D91" s="68"/>
      <c r="E91" s="343" t="s">
        <v>187</v>
      </c>
      <c r="F91" s="343"/>
      <c r="G91" s="343"/>
      <c r="H91" s="343"/>
      <c r="I91" s="343"/>
      <c r="J91" s="48">
        <v>121</v>
      </c>
      <c r="K91" s="49">
        <v>503</v>
      </c>
      <c r="L91" s="59">
        <v>5</v>
      </c>
      <c r="M91" s="59">
        <v>3</v>
      </c>
      <c r="N91" s="65">
        <v>5240395310</v>
      </c>
      <c r="O91" s="61">
        <v>0</v>
      </c>
      <c r="P91" s="53"/>
      <c r="Q91" s="54">
        <v>0</v>
      </c>
      <c r="R91" s="335"/>
      <c r="S91" s="335"/>
      <c r="T91" s="335"/>
      <c r="U91" s="335"/>
      <c r="V91" s="56">
        <v>0</v>
      </c>
      <c r="W91" s="56">
        <v>0</v>
      </c>
      <c r="X91" s="62">
        <f>X92</f>
        <v>100</v>
      </c>
      <c r="Y91" s="62">
        <f t="shared" si="9"/>
        <v>100</v>
      </c>
      <c r="Z91" s="62">
        <f t="shared" si="9"/>
        <v>100</v>
      </c>
    </row>
    <row r="92" spans="1:26" ht="33.75" customHeight="1">
      <c r="A92" s="70"/>
      <c r="B92" s="66"/>
      <c r="C92" s="67"/>
      <c r="D92" s="68"/>
      <c r="E92" s="68"/>
      <c r="F92" s="343" t="s">
        <v>110</v>
      </c>
      <c r="G92" s="343"/>
      <c r="H92" s="343"/>
      <c r="I92" s="343"/>
      <c r="J92" s="48">
        <v>121</v>
      </c>
      <c r="K92" s="49">
        <v>503</v>
      </c>
      <c r="L92" s="59">
        <v>5</v>
      </c>
      <c r="M92" s="59">
        <v>3</v>
      </c>
      <c r="N92" s="65">
        <v>5240395310</v>
      </c>
      <c r="O92" s="61">
        <v>240</v>
      </c>
      <c r="P92" s="53"/>
      <c r="Q92" s="54">
        <v>10000</v>
      </c>
      <c r="R92" s="335"/>
      <c r="S92" s="335"/>
      <c r="T92" s="335"/>
      <c r="U92" s="335"/>
      <c r="V92" s="56">
        <v>0</v>
      </c>
      <c r="W92" s="56">
        <v>0</v>
      </c>
      <c r="X92" s="62">
        <f>X93</f>
        <v>100</v>
      </c>
      <c r="Y92" s="62">
        <f t="shared" si="9"/>
        <v>100</v>
      </c>
      <c r="Z92" s="62">
        <f t="shared" si="9"/>
        <v>100</v>
      </c>
    </row>
    <row r="93" spans="1:26" ht="21.75" customHeight="1">
      <c r="A93" s="70"/>
      <c r="B93" s="66"/>
      <c r="C93" s="67"/>
      <c r="D93" s="68"/>
      <c r="E93" s="68"/>
      <c r="F93" s="68"/>
      <c r="G93" s="68"/>
      <c r="H93" s="68"/>
      <c r="I93" s="68" t="s">
        <v>111</v>
      </c>
      <c r="J93" s="48">
        <v>121</v>
      </c>
      <c r="K93" s="49"/>
      <c r="L93" s="59">
        <v>5</v>
      </c>
      <c r="M93" s="59">
        <v>3</v>
      </c>
      <c r="N93" s="65">
        <v>5240395310</v>
      </c>
      <c r="O93" s="61">
        <v>244</v>
      </c>
      <c r="P93" s="53"/>
      <c r="Q93" s="54"/>
      <c r="R93" s="56"/>
      <c r="S93" s="56"/>
      <c r="T93" s="56"/>
      <c r="U93" s="56"/>
      <c r="V93" s="56"/>
      <c r="W93" s="56"/>
      <c r="X93" s="62">
        <v>100</v>
      </c>
      <c r="Y93" s="62">
        <v>100</v>
      </c>
      <c r="Z93" s="62">
        <v>100</v>
      </c>
    </row>
    <row r="94" spans="1:26" ht="21.75" customHeight="1">
      <c r="A94" s="70"/>
      <c r="B94" s="66"/>
      <c r="C94" s="67"/>
      <c r="D94" s="68"/>
      <c r="E94" s="68"/>
      <c r="F94" s="68"/>
      <c r="G94" s="365" t="s">
        <v>255</v>
      </c>
      <c r="H94" s="320"/>
      <c r="I94" s="321"/>
      <c r="J94" s="48">
        <v>121</v>
      </c>
      <c r="K94" s="267"/>
      <c r="L94" s="50">
        <v>5</v>
      </c>
      <c r="M94" s="50">
        <v>3</v>
      </c>
      <c r="N94" s="270">
        <v>5250000000</v>
      </c>
      <c r="O94" s="52">
        <v>0</v>
      </c>
      <c r="P94" s="48"/>
      <c r="Q94" s="268"/>
      <c r="R94" s="55"/>
      <c r="S94" s="55"/>
      <c r="T94" s="55"/>
      <c r="U94" s="55"/>
      <c r="V94" s="55"/>
      <c r="W94" s="55"/>
      <c r="X94" s="57">
        <f t="shared" ref="X94:Z100" si="10">X95</f>
        <v>558008</v>
      </c>
      <c r="Y94" s="57">
        <f t="shared" si="10"/>
        <v>0</v>
      </c>
      <c r="Z94" s="57">
        <f t="shared" si="10"/>
        <v>0</v>
      </c>
    </row>
    <row r="95" spans="1:26" ht="38.25" customHeight="1">
      <c r="A95" s="70"/>
      <c r="B95" s="66"/>
      <c r="C95" s="67"/>
      <c r="D95" s="68"/>
      <c r="E95" s="68"/>
      <c r="F95" s="68"/>
      <c r="G95" s="355" t="s">
        <v>256</v>
      </c>
      <c r="H95" s="289"/>
      <c r="I95" s="290"/>
      <c r="J95" s="48">
        <v>121</v>
      </c>
      <c r="K95" s="49"/>
      <c r="L95" s="59">
        <v>5</v>
      </c>
      <c r="M95" s="59">
        <v>3</v>
      </c>
      <c r="N95" s="65" t="s">
        <v>257</v>
      </c>
      <c r="O95" s="61">
        <v>0</v>
      </c>
      <c r="P95" s="53"/>
      <c r="Q95" s="54"/>
      <c r="R95" s="56"/>
      <c r="S95" s="56"/>
      <c r="T95" s="56"/>
      <c r="U95" s="56"/>
      <c r="V95" s="56"/>
      <c r="W95" s="56"/>
      <c r="X95" s="62">
        <f>X96+X99</f>
        <v>558008</v>
      </c>
      <c r="Y95" s="62">
        <f>Y96+Y99</f>
        <v>0</v>
      </c>
      <c r="Z95" s="62">
        <f>Z96+Z99</f>
        <v>0</v>
      </c>
    </row>
    <row r="96" spans="1:26" ht="32.25" customHeight="1">
      <c r="A96" s="70"/>
      <c r="B96" s="66"/>
      <c r="C96" s="67"/>
      <c r="D96" s="68"/>
      <c r="E96" s="68"/>
      <c r="F96" s="68"/>
      <c r="G96" s="355" t="s">
        <v>271</v>
      </c>
      <c r="H96" s="289"/>
      <c r="I96" s="290"/>
      <c r="J96" s="48">
        <v>121</v>
      </c>
      <c r="K96" s="49"/>
      <c r="L96" s="59">
        <v>5</v>
      </c>
      <c r="M96" s="59">
        <v>3</v>
      </c>
      <c r="N96" s="65" t="s">
        <v>262</v>
      </c>
      <c r="O96" s="61">
        <v>0</v>
      </c>
      <c r="P96" s="53"/>
      <c r="Q96" s="54"/>
      <c r="R96" s="56"/>
      <c r="S96" s="56"/>
      <c r="T96" s="56"/>
      <c r="U96" s="56"/>
      <c r="V96" s="56"/>
      <c r="W96" s="56"/>
      <c r="X96" s="62">
        <f t="shared" si="10"/>
        <v>149552</v>
      </c>
      <c r="Y96" s="62">
        <f t="shared" si="10"/>
        <v>0</v>
      </c>
      <c r="Z96" s="62">
        <f t="shared" si="10"/>
        <v>0</v>
      </c>
    </row>
    <row r="97" spans="1:26" ht="21.75" customHeight="1">
      <c r="A97" s="70"/>
      <c r="B97" s="66"/>
      <c r="C97" s="67"/>
      <c r="D97" s="68"/>
      <c r="E97" s="68"/>
      <c r="F97" s="68"/>
      <c r="G97" s="355" t="s">
        <v>110</v>
      </c>
      <c r="H97" s="289"/>
      <c r="I97" s="290"/>
      <c r="J97" s="48">
        <v>121</v>
      </c>
      <c r="K97" s="49"/>
      <c r="L97" s="59">
        <v>5</v>
      </c>
      <c r="M97" s="59">
        <v>3</v>
      </c>
      <c r="N97" s="65" t="s">
        <v>262</v>
      </c>
      <c r="O97" s="61">
        <v>240</v>
      </c>
      <c r="P97" s="53"/>
      <c r="Q97" s="54"/>
      <c r="R97" s="56"/>
      <c r="S97" s="56"/>
      <c r="T97" s="56"/>
      <c r="U97" s="56"/>
      <c r="V97" s="56"/>
      <c r="W97" s="56"/>
      <c r="X97" s="62">
        <f t="shared" si="10"/>
        <v>149552</v>
      </c>
      <c r="Y97" s="62">
        <f t="shared" si="10"/>
        <v>0</v>
      </c>
      <c r="Z97" s="62">
        <f t="shared" si="10"/>
        <v>0</v>
      </c>
    </row>
    <row r="98" spans="1:26" ht="33" customHeight="1">
      <c r="A98" s="70"/>
      <c r="B98" s="66"/>
      <c r="C98" s="67"/>
      <c r="D98" s="68"/>
      <c r="E98" s="68"/>
      <c r="F98" s="68"/>
      <c r="G98" s="355" t="s">
        <v>168</v>
      </c>
      <c r="H98" s="289"/>
      <c r="I98" s="290"/>
      <c r="J98" s="48">
        <v>121</v>
      </c>
      <c r="K98" s="49"/>
      <c r="L98" s="59">
        <v>5</v>
      </c>
      <c r="M98" s="59">
        <v>3</v>
      </c>
      <c r="N98" s="65" t="s">
        <v>262</v>
      </c>
      <c r="O98" s="61">
        <v>243</v>
      </c>
      <c r="P98" s="53"/>
      <c r="Q98" s="54"/>
      <c r="R98" s="56"/>
      <c r="S98" s="56"/>
      <c r="T98" s="56"/>
      <c r="U98" s="56"/>
      <c r="V98" s="56"/>
      <c r="W98" s="56"/>
      <c r="X98" s="62">
        <v>149552</v>
      </c>
      <c r="Y98" s="62">
        <v>0</v>
      </c>
      <c r="Z98" s="62">
        <v>0</v>
      </c>
    </row>
    <row r="99" spans="1:26" ht="33" customHeight="1">
      <c r="A99" s="70"/>
      <c r="B99" s="66"/>
      <c r="C99" s="67"/>
      <c r="D99" s="68"/>
      <c r="E99" s="68"/>
      <c r="F99" s="68"/>
      <c r="G99" s="355" t="s">
        <v>258</v>
      </c>
      <c r="H99" s="289"/>
      <c r="I99" s="290"/>
      <c r="J99" s="48">
        <v>121</v>
      </c>
      <c r="K99" s="49"/>
      <c r="L99" s="59">
        <v>5</v>
      </c>
      <c r="M99" s="59">
        <v>3</v>
      </c>
      <c r="N99" s="65" t="s">
        <v>270</v>
      </c>
      <c r="O99" s="61">
        <v>0</v>
      </c>
      <c r="P99" s="53"/>
      <c r="Q99" s="54"/>
      <c r="R99" s="56"/>
      <c r="S99" s="56"/>
      <c r="T99" s="56"/>
      <c r="U99" s="56"/>
      <c r="V99" s="56"/>
      <c r="W99" s="56"/>
      <c r="X99" s="62">
        <f t="shared" si="10"/>
        <v>408456</v>
      </c>
      <c r="Y99" s="62">
        <f t="shared" si="10"/>
        <v>0</v>
      </c>
      <c r="Z99" s="62">
        <f t="shared" si="10"/>
        <v>0</v>
      </c>
    </row>
    <row r="100" spans="1:26" ht="33" customHeight="1">
      <c r="A100" s="70"/>
      <c r="B100" s="66"/>
      <c r="C100" s="67"/>
      <c r="D100" s="68"/>
      <c r="E100" s="68"/>
      <c r="F100" s="68"/>
      <c r="G100" s="355" t="s">
        <v>110</v>
      </c>
      <c r="H100" s="289"/>
      <c r="I100" s="290"/>
      <c r="J100" s="48">
        <v>121</v>
      </c>
      <c r="K100" s="49"/>
      <c r="L100" s="59">
        <v>5</v>
      </c>
      <c r="M100" s="59">
        <v>3</v>
      </c>
      <c r="N100" s="65" t="s">
        <v>270</v>
      </c>
      <c r="O100" s="61">
        <v>240</v>
      </c>
      <c r="P100" s="53"/>
      <c r="Q100" s="54"/>
      <c r="R100" s="56"/>
      <c r="S100" s="56"/>
      <c r="T100" s="56"/>
      <c r="U100" s="56"/>
      <c r="V100" s="56"/>
      <c r="W100" s="56"/>
      <c r="X100" s="62">
        <f t="shared" si="10"/>
        <v>408456</v>
      </c>
      <c r="Y100" s="62">
        <f t="shared" si="10"/>
        <v>0</v>
      </c>
      <c r="Z100" s="62">
        <f t="shared" si="10"/>
        <v>0</v>
      </c>
    </row>
    <row r="101" spans="1:26" ht="33" customHeight="1">
      <c r="A101" s="70"/>
      <c r="B101" s="66"/>
      <c r="C101" s="67"/>
      <c r="D101" s="68"/>
      <c r="E101" s="68"/>
      <c r="F101" s="68"/>
      <c r="G101" s="355" t="s">
        <v>168</v>
      </c>
      <c r="H101" s="289"/>
      <c r="I101" s="290"/>
      <c r="J101" s="48">
        <v>121</v>
      </c>
      <c r="K101" s="49"/>
      <c r="L101" s="59">
        <v>5</v>
      </c>
      <c r="M101" s="59">
        <v>3</v>
      </c>
      <c r="N101" s="65" t="s">
        <v>270</v>
      </c>
      <c r="O101" s="61">
        <v>243</v>
      </c>
      <c r="P101" s="53"/>
      <c r="Q101" s="54"/>
      <c r="R101" s="56"/>
      <c r="S101" s="56"/>
      <c r="T101" s="56"/>
      <c r="U101" s="56"/>
      <c r="V101" s="56"/>
      <c r="W101" s="56"/>
      <c r="X101" s="62">
        <v>408456</v>
      </c>
      <c r="Y101" s="62">
        <v>0</v>
      </c>
      <c r="Z101" s="62">
        <v>0</v>
      </c>
    </row>
    <row r="102" spans="1:26">
      <c r="A102" s="344" t="s">
        <v>124</v>
      </c>
      <c r="B102" s="344"/>
      <c r="C102" s="344"/>
      <c r="D102" s="344"/>
      <c r="E102" s="344"/>
      <c r="F102" s="344"/>
      <c r="G102" s="344"/>
      <c r="H102" s="344"/>
      <c r="I102" s="344"/>
      <c r="J102" s="48">
        <v>121</v>
      </c>
      <c r="K102" s="49">
        <v>800</v>
      </c>
      <c r="L102" s="50">
        <v>8</v>
      </c>
      <c r="M102" s="50">
        <v>0</v>
      </c>
      <c r="N102" s="51" t="s">
        <v>102</v>
      </c>
      <c r="O102" s="52">
        <v>0</v>
      </c>
      <c r="P102" s="53"/>
      <c r="Q102" s="54">
        <v>0</v>
      </c>
      <c r="R102" s="341"/>
      <c r="S102" s="341"/>
      <c r="T102" s="341"/>
      <c r="U102" s="341"/>
      <c r="V102" s="56">
        <v>0</v>
      </c>
      <c r="W102" s="56">
        <v>0</v>
      </c>
      <c r="X102" s="57">
        <f t="shared" ref="X102:Z103" si="11">X103</f>
        <v>2253600</v>
      </c>
      <c r="Y102" s="57">
        <f t="shared" si="11"/>
        <v>2253600</v>
      </c>
      <c r="Z102" s="57">
        <f>Z103</f>
        <v>2253600</v>
      </c>
    </row>
    <row r="103" spans="1:26">
      <c r="A103" s="70"/>
      <c r="B103" s="66"/>
      <c r="C103" s="345" t="s">
        <v>125</v>
      </c>
      <c r="D103" s="345"/>
      <c r="E103" s="345"/>
      <c r="F103" s="345"/>
      <c r="G103" s="345"/>
      <c r="H103" s="345"/>
      <c r="I103" s="345"/>
      <c r="J103" s="48">
        <v>121</v>
      </c>
      <c r="K103" s="49">
        <v>801</v>
      </c>
      <c r="L103" s="50">
        <v>8</v>
      </c>
      <c r="M103" s="50">
        <v>1</v>
      </c>
      <c r="N103" s="51" t="s">
        <v>102</v>
      </c>
      <c r="O103" s="52">
        <v>0</v>
      </c>
      <c r="P103" s="53"/>
      <c r="Q103" s="54">
        <v>0</v>
      </c>
      <c r="R103" s="341"/>
      <c r="S103" s="341"/>
      <c r="T103" s="341"/>
      <c r="U103" s="341"/>
      <c r="V103" s="56">
        <v>0</v>
      </c>
      <c r="W103" s="56">
        <v>0</v>
      </c>
      <c r="X103" s="57">
        <f>X104</f>
        <v>2253600</v>
      </c>
      <c r="Y103" s="57">
        <f t="shared" si="11"/>
        <v>2253600</v>
      </c>
      <c r="Z103" s="57">
        <f t="shared" si="11"/>
        <v>2253600</v>
      </c>
    </row>
    <row r="104" spans="1:26" ht="48.75" customHeight="1">
      <c r="A104" s="337" t="s">
        <v>177</v>
      </c>
      <c r="B104" s="337"/>
      <c r="C104" s="337"/>
      <c r="D104" s="337"/>
      <c r="E104" s="337"/>
      <c r="F104" s="337"/>
      <c r="G104" s="337"/>
      <c r="H104" s="337"/>
      <c r="I104" s="337"/>
      <c r="J104" s="48">
        <v>121</v>
      </c>
      <c r="K104" s="49">
        <v>0</v>
      </c>
      <c r="L104" s="59">
        <v>8</v>
      </c>
      <c r="M104" s="59">
        <v>1</v>
      </c>
      <c r="N104" s="60" t="s">
        <v>139</v>
      </c>
      <c r="O104" s="61">
        <v>0</v>
      </c>
      <c r="P104" s="53"/>
      <c r="Q104" s="54">
        <v>0</v>
      </c>
      <c r="R104" s="335"/>
      <c r="S104" s="335"/>
      <c r="T104" s="335"/>
      <c r="U104" s="335"/>
      <c r="V104" s="56">
        <v>0</v>
      </c>
      <c r="W104" s="56">
        <v>0</v>
      </c>
      <c r="X104" s="86">
        <f>X106</f>
        <v>2253600</v>
      </c>
      <c r="Y104" s="62">
        <f>Y106</f>
        <v>2253600</v>
      </c>
      <c r="Z104" s="62">
        <f>Z106</f>
        <v>2253600</v>
      </c>
    </row>
    <row r="105" spans="1:26" ht="29.25" customHeight="1">
      <c r="A105" s="89"/>
      <c r="B105" s="89"/>
      <c r="C105" s="89"/>
      <c r="D105" s="349" t="s">
        <v>188</v>
      </c>
      <c r="E105" s="350"/>
      <c r="F105" s="350"/>
      <c r="G105" s="350"/>
      <c r="H105" s="350"/>
      <c r="I105" s="351"/>
      <c r="J105" s="48">
        <v>121</v>
      </c>
      <c r="K105" s="49"/>
      <c r="L105" s="59">
        <v>8</v>
      </c>
      <c r="M105" s="59">
        <v>1</v>
      </c>
      <c r="N105" s="60" t="s">
        <v>185</v>
      </c>
      <c r="O105" s="61">
        <v>0</v>
      </c>
      <c r="P105" s="53"/>
      <c r="Q105" s="54"/>
      <c r="R105" s="56"/>
      <c r="S105" s="56"/>
      <c r="T105" s="56"/>
      <c r="U105" s="56"/>
      <c r="V105" s="56"/>
      <c r="W105" s="56"/>
      <c r="X105" s="86">
        <f>X106</f>
        <v>2253600</v>
      </c>
      <c r="Y105" s="86">
        <f>Y106</f>
        <v>2253600</v>
      </c>
      <c r="Z105" s="86">
        <f>Z106</f>
        <v>2253600</v>
      </c>
    </row>
    <row r="106" spans="1:26" ht="33.75" customHeight="1">
      <c r="A106" s="70"/>
      <c r="B106" s="66"/>
      <c r="C106" s="67"/>
      <c r="D106" s="342" t="s">
        <v>183</v>
      </c>
      <c r="E106" s="342"/>
      <c r="F106" s="342"/>
      <c r="G106" s="342"/>
      <c r="H106" s="342"/>
      <c r="I106" s="342"/>
      <c r="J106" s="48">
        <v>121</v>
      </c>
      <c r="K106" s="49">
        <v>801</v>
      </c>
      <c r="L106" s="59">
        <v>8</v>
      </c>
      <c r="M106" s="59">
        <v>1</v>
      </c>
      <c r="N106" s="65">
        <v>5240400000</v>
      </c>
      <c r="O106" s="61">
        <v>0</v>
      </c>
      <c r="P106" s="53"/>
      <c r="Q106" s="54">
        <v>0</v>
      </c>
      <c r="R106" s="335"/>
      <c r="S106" s="335"/>
      <c r="T106" s="335"/>
      <c r="U106" s="335"/>
      <c r="V106" s="56">
        <v>0</v>
      </c>
      <c r="W106" s="56">
        <v>0</v>
      </c>
      <c r="X106" s="86">
        <f>X107+X109+X113</f>
        <v>2253600</v>
      </c>
      <c r="Y106" s="62">
        <f>Y109+Y107</f>
        <v>2253600</v>
      </c>
      <c r="Z106" s="62">
        <f>Z109+Z107</f>
        <v>2253600</v>
      </c>
    </row>
    <row r="107" spans="1:26" ht="71.25" customHeight="1">
      <c r="A107" s="70"/>
      <c r="B107" s="66"/>
      <c r="C107" s="67"/>
      <c r="D107" s="68"/>
      <c r="E107" s="68"/>
      <c r="F107" s="343" t="s">
        <v>234</v>
      </c>
      <c r="G107" s="343"/>
      <c r="H107" s="343"/>
      <c r="I107" s="343"/>
      <c r="J107" s="48">
        <v>121</v>
      </c>
      <c r="K107" s="49">
        <v>502</v>
      </c>
      <c r="L107" s="59">
        <v>8</v>
      </c>
      <c r="M107" s="59">
        <v>1</v>
      </c>
      <c r="N107" s="65" t="s">
        <v>225</v>
      </c>
      <c r="O107" s="61">
        <v>0</v>
      </c>
      <c r="P107" s="53"/>
      <c r="Q107" s="54">
        <v>10000</v>
      </c>
      <c r="R107" s="335"/>
      <c r="S107" s="335"/>
      <c r="T107" s="335"/>
      <c r="U107" s="335"/>
      <c r="V107" s="56">
        <v>0</v>
      </c>
      <c r="W107" s="56">
        <v>0</v>
      </c>
      <c r="X107" s="194">
        <f>X108</f>
        <v>1837000</v>
      </c>
      <c r="Y107" s="194">
        <f>Y108+Y113</f>
        <v>2253400</v>
      </c>
      <c r="Z107" s="194">
        <f>Z108+Z113</f>
        <v>2253400</v>
      </c>
    </row>
    <row r="108" spans="1:26" ht="18" customHeight="1">
      <c r="A108" s="70"/>
      <c r="B108" s="66"/>
      <c r="C108" s="67"/>
      <c r="D108" s="68"/>
      <c r="E108" s="68"/>
      <c r="F108" s="343" t="s">
        <v>112</v>
      </c>
      <c r="G108" s="343"/>
      <c r="H108" s="343"/>
      <c r="I108" s="343"/>
      <c r="J108" s="48">
        <v>121</v>
      </c>
      <c r="K108" s="49">
        <v>502</v>
      </c>
      <c r="L108" s="59">
        <v>8</v>
      </c>
      <c r="M108" s="59">
        <v>1</v>
      </c>
      <c r="N108" s="65" t="s">
        <v>225</v>
      </c>
      <c r="O108" s="61">
        <v>540</v>
      </c>
      <c r="P108" s="53"/>
      <c r="Q108" s="54">
        <v>10000</v>
      </c>
      <c r="R108" s="335"/>
      <c r="S108" s="335"/>
      <c r="T108" s="335"/>
      <c r="U108" s="335"/>
      <c r="V108" s="56">
        <v>0</v>
      </c>
      <c r="W108" s="56">
        <v>0</v>
      </c>
      <c r="X108" s="195">
        <v>1837000</v>
      </c>
      <c r="Y108" s="195">
        <v>2253400</v>
      </c>
      <c r="Z108" s="195">
        <v>2253400</v>
      </c>
    </row>
    <row r="109" spans="1:26" ht="36.75" customHeight="1">
      <c r="A109" s="70"/>
      <c r="B109" s="66"/>
      <c r="C109" s="67"/>
      <c r="D109" s="69"/>
      <c r="E109" s="69"/>
      <c r="F109" s="69"/>
      <c r="G109" s="69"/>
      <c r="H109" s="69"/>
      <c r="I109" s="69" t="s">
        <v>189</v>
      </c>
      <c r="J109" s="48">
        <v>121</v>
      </c>
      <c r="K109" s="49"/>
      <c r="L109" s="59">
        <v>8</v>
      </c>
      <c r="M109" s="59">
        <v>1</v>
      </c>
      <c r="N109" s="65">
        <v>5240495220</v>
      </c>
      <c r="O109" s="61">
        <v>0</v>
      </c>
      <c r="P109" s="53"/>
      <c r="Q109" s="54"/>
      <c r="R109" s="56"/>
      <c r="S109" s="56"/>
      <c r="T109" s="56"/>
      <c r="U109" s="56"/>
      <c r="V109" s="56"/>
      <c r="W109" s="56"/>
      <c r="X109" s="195">
        <f>X110</f>
        <v>200</v>
      </c>
      <c r="Y109" s="195">
        <f>Y110</f>
        <v>200</v>
      </c>
      <c r="Z109" s="195">
        <f>Z110</f>
        <v>200</v>
      </c>
    </row>
    <row r="110" spans="1:26" ht="35.25" customHeight="1">
      <c r="A110" s="70"/>
      <c r="B110" s="66"/>
      <c r="C110" s="67"/>
      <c r="D110" s="69"/>
      <c r="E110" s="69"/>
      <c r="F110" s="198" t="s">
        <v>110</v>
      </c>
      <c r="G110" s="207"/>
      <c r="H110" s="207"/>
      <c r="I110" s="208" t="s">
        <v>110</v>
      </c>
      <c r="J110" s="48">
        <v>121</v>
      </c>
      <c r="K110" s="49">
        <v>801</v>
      </c>
      <c r="L110" s="59">
        <v>8</v>
      </c>
      <c r="M110" s="59">
        <v>1</v>
      </c>
      <c r="N110" s="65">
        <v>5240495220</v>
      </c>
      <c r="O110" s="61">
        <v>240</v>
      </c>
      <c r="P110" s="53"/>
      <c r="Q110" s="54">
        <v>10000</v>
      </c>
      <c r="R110" s="209"/>
      <c r="S110" s="210"/>
      <c r="T110" s="210"/>
      <c r="U110" s="211"/>
      <c r="V110" s="56">
        <v>0</v>
      </c>
      <c r="W110" s="56">
        <v>0</v>
      </c>
      <c r="X110" s="195">
        <f>X112+X111</f>
        <v>200</v>
      </c>
      <c r="Y110" s="195">
        <f>Y112+Y111</f>
        <v>200</v>
      </c>
      <c r="Z110" s="195">
        <f>Z112+Z111</f>
        <v>200</v>
      </c>
    </row>
    <row r="111" spans="1:26" ht="17.25" customHeight="1">
      <c r="A111" s="70"/>
      <c r="B111" s="66"/>
      <c r="C111" s="67"/>
      <c r="D111" s="69"/>
      <c r="E111" s="69"/>
      <c r="F111" s="352" t="s">
        <v>111</v>
      </c>
      <c r="G111" s="353"/>
      <c r="H111" s="353"/>
      <c r="I111" s="354"/>
      <c r="J111" s="48">
        <v>121</v>
      </c>
      <c r="K111" s="49">
        <v>801</v>
      </c>
      <c r="L111" s="59">
        <v>8</v>
      </c>
      <c r="M111" s="59">
        <v>1</v>
      </c>
      <c r="N111" s="65">
        <v>5240495220</v>
      </c>
      <c r="O111" s="61">
        <v>244</v>
      </c>
      <c r="P111" s="53"/>
      <c r="Q111" s="54">
        <v>10000</v>
      </c>
      <c r="R111" s="346"/>
      <c r="S111" s="347"/>
      <c r="T111" s="347"/>
      <c r="U111" s="348"/>
      <c r="V111" s="56">
        <v>0</v>
      </c>
      <c r="W111" s="56">
        <v>0</v>
      </c>
      <c r="X111" s="195">
        <v>100</v>
      </c>
      <c r="Y111" s="194">
        <v>100</v>
      </c>
      <c r="Z111" s="194">
        <v>100</v>
      </c>
    </row>
    <row r="112" spans="1:26" ht="16.5" customHeight="1">
      <c r="A112" s="70"/>
      <c r="B112" s="66"/>
      <c r="C112" s="67"/>
      <c r="D112" s="69"/>
      <c r="E112" s="69"/>
      <c r="F112" s="352" t="s">
        <v>121</v>
      </c>
      <c r="G112" s="353"/>
      <c r="H112" s="353"/>
      <c r="I112" s="354"/>
      <c r="J112" s="48">
        <v>121</v>
      </c>
      <c r="K112" s="49">
        <v>801</v>
      </c>
      <c r="L112" s="59">
        <v>8</v>
      </c>
      <c r="M112" s="59">
        <v>1</v>
      </c>
      <c r="N112" s="65">
        <v>5240495220</v>
      </c>
      <c r="O112" s="61">
        <v>247</v>
      </c>
      <c r="P112" s="53"/>
      <c r="Q112" s="54">
        <v>10000</v>
      </c>
      <c r="R112" s="346"/>
      <c r="S112" s="347"/>
      <c r="T112" s="347"/>
      <c r="U112" s="348"/>
      <c r="V112" s="56">
        <v>0</v>
      </c>
      <c r="W112" s="56">
        <v>0</v>
      </c>
      <c r="X112" s="86">
        <v>100</v>
      </c>
      <c r="Y112" s="62">
        <v>100</v>
      </c>
      <c r="Z112" s="62">
        <v>100</v>
      </c>
    </row>
    <row r="113" spans="1:26" ht="48.75" customHeight="1">
      <c r="A113" s="70"/>
      <c r="B113" s="66"/>
      <c r="C113" s="67"/>
      <c r="D113" s="69"/>
      <c r="E113" s="69"/>
      <c r="F113" s="198"/>
      <c r="G113" s="207"/>
      <c r="H113" s="207"/>
      <c r="I113" s="208" t="s">
        <v>235</v>
      </c>
      <c r="J113" s="48">
        <v>121</v>
      </c>
      <c r="K113" s="49"/>
      <c r="L113" s="59">
        <v>8</v>
      </c>
      <c r="M113" s="59">
        <v>1</v>
      </c>
      <c r="N113" s="65" t="s">
        <v>224</v>
      </c>
      <c r="O113" s="61">
        <v>0</v>
      </c>
      <c r="P113" s="53"/>
      <c r="Q113" s="54"/>
      <c r="R113" s="209"/>
      <c r="S113" s="210"/>
      <c r="T113" s="210"/>
      <c r="U113" s="211"/>
      <c r="V113" s="56"/>
      <c r="W113" s="56"/>
      <c r="X113" s="86">
        <f>X114</f>
        <v>416400</v>
      </c>
      <c r="Y113" s="86">
        <f>Y114</f>
        <v>0</v>
      </c>
      <c r="Z113" s="86">
        <f>Z114</f>
        <v>0</v>
      </c>
    </row>
    <row r="114" spans="1:26" ht="16.5" customHeight="1">
      <c r="A114" s="70"/>
      <c r="B114" s="66"/>
      <c r="C114" s="67"/>
      <c r="D114" s="69"/>
      <c r="E114" s="69"/>
      <c r="F114" s="198"/>
      <c r="G114" s="207"/>
      <c r="H114" s="207"/>
      <c r="I114" s="208" t="s">
        <v>112</v>
      </c>
      <c r="J114" s="48">
        <v>121</v>
      </c>
      <c r="K114" s="49"/>
      <c r="L114" s="59">
        <v>8</v>
      </c>
      <c r="M114" s="59">
        <v>1</v>
      </c>
      <c r="N114" s="65" t="s">
        <v>224</v>
      </c>
      <c r="O114" s="61">
        <v>540</v>
      </c>
      <c r="P114" s="53"/>
      <c r="Q114" s="54"/>
      <c r="R114" s="209"/>
      <c r="S114" s="210"/>
      <c r="T114" s="210"/>
      <c r="U114" s="211"/>
      <c r="V114" s="56"/>
      <c r="W114" s="56"/>
      <c r="X114" s="86">
        <v>416400</v>
      </c>
      <c r="Y114" s="62">
        <v>0</v>
      </c>
      <c r="Z114" s="62">
        <v>0</v>
      </c>
    </row>
    <row r="115" spans="1:26" ht="16.5" customHeight="1">
      <c r="A115" s="70"/>
      <c r="B115" s="66"/>
      <c r="C115" s="67"/>
      <c r="D115" s="69"/>
      <c r="E115" s="69"/>
      <c r="F115" s="198"/>
      <c r="G115" s="289" t="s">
        <v>142</v>
      </c>
      <c r="H115" s="289"/>
      <c r="I115" s="290"/>
      <c r="J115" s="48">
        <v>121</v>
      </c>
      <c r="K115" s="49">
        <v>500</v>
      </c>
      <c r="L115" s="50">
        <v>10</v>
      </c>
      <c r="M115" s="50">
        <v>0</v>
      </c>
      <c r="N115" s="51" t="s">
        <v>102</v>
      </c>
      <c r="O115" s="52">
        <v>0</v>
      </c>
      <c r="P115" s="53"/>
      <c r="Q115" s="54">
        <v>0</v>
      </c>
      <c r="R115" s="341"/>
      <c r="S115" s="341"/>
      <c r="T115" s="341"/>
      <c r="U115" s="341"/>
      <c r="V115" s="56">
        <v>0</v>
      </c>
      <c r="W115" s="56">
        <v>0</v>
      </c>
      <c r="X115" s="57">
        <f t="shared" ref="X115:Z116" si="12">X116</f>
        <v>100</v>
      </c>
      <c r="Y115" s="57">
        <f t="shared" si="12"/>
        <v>100</v>
      </c>
      <c r="Z115" s="57">
        <f t="shared" si="12"/>
        <v>100</v>
      </c>
    </row>
    <row r="116" spans="1:26" ht="16.5" customHeight="1">
      <c r="A116" s="70"/>
      <c r="B116" s="66"/>
      <c r="C116" s="67"/>
      <c r="D116" s="69"/>
      <c r="E116" s="69"/>
      <c r="F116" s="198"/>
      <c r="G116" s="289" t="s">
        <v>144</v>
      </c>
      <c r="H116" s="289"/>
      <c r="I116" s="290"/>
      <c r="J116" s="48">
        <v>121</v>
      </c>
      <c r="K116" s="49">
        <v>503</v>
      </c>
      <c r="L116" s="50">
        <v>10</v>
      </c>
      <c r="M116" s="50">
        <v>1</v>
      </c>
      <c r="N116" s="51" t="s">
        <v>102</v>
      </c>
      <c r="O116" s="52">
        <v>0</v>
      </c>
      <c r="P116" s="53"/>
      <c r="Q116" s="54">
        <v>0</v>
      </c>
      <c r="R116" s="341"/>
      <c r="S116" s="341"/>
      <c r="T116" s="341"/>
      <c r="U116" s="341"/>
      <c r="V116" s="56">
        <v>0</v>
      </c>
      <c r="W116" s="56">
        <v>0</v>
      </c>
      <c r="X116" s="57">
        <f t="shared" si="12"/>
        <v>100</v>
      </c>
      <c r="Y116" s="57">
        <f t="shared" si="12"/>
        <v>100</v>
      </c>
      <c r="Z116" s="57">
        <f t="shared" si="12"/>
        <v>100</v>
      </c>
    </row>
    <row r="117" spans="1:26" ht="50.25" customHeight="1">
      <c r="A117" s="70"/>
      <c r="B117" s="66"/>
      <c r="C117" s="67"/>
      <c r="D117" s="69"/>
      <c r="E117" s="69"/>
      <c r="F117" s="198"/>
      <c r="G117" s="289" t="s">
        <v>177</v>
      </c>
      <c r="H117" s="289"/>
      <c r="I117" s="290"/>
      <c r="J117" s="48">
        <v>121</v>
      </c>
      <c r="K117" s="49">
        <v>0</v>
      </c>
      <c r="L117" s="59">
        <v>10</v>
      </c>
      <c r="M117" s="59">
        <v>1</v>
      </c>
      <c r="N117" s="60" t="s">
        <v>139</v>
      </c>
      <c r="O117" s="61">
        <v>0</v>
      </c>
      <c r="P117" s="53"/>
      <c r="Q117" s="54">
        <v>0</v>
      </c>
      <c r="R117" s="335"/>
      <c r="S117" s="335"/>
      <c r="T117" s="335"/>
      <c r="U117" s="335"/>
      <c r="V117" s="56">
        <v>0</v>
      </c>
      <c r="W117" s="56">
        <v>0</v>
      </c>
      <c r="X117" s="62">
        <f>X119</f>
        <v>100</v>
      </c>
      <c r="Y117" s="62">
        <f>Y119</f>
        <v>100</v>
      </c>
      <c r="Z117" s="62">
        <f>Z119</f>
        <v>100</v>
      </c>
    </row>
    <row r="118" spans="1:26" ht="21" customHeight="1">
      <c r="A118" s="70"/>
      <c r="B118" s="66"/>
      <c r="C118" s="67"/>
      <c r="D118" s="69"/>
      <c r="E118" s="69"/>
      <c r="F118" s="198"/>
      <c r="G118" s="320" t="s">
        <v>188</v>
      </c>
      <c r="H118" s="320"/>
      <c r="I118" s="321"/>
      <c r="J118" s="48">
        <v>121</v>
      </c>
      <c r="K118" s="49"/>
      <c r="L118" s="59">
        <v>10</v>
      </c>
      <c r="M118" s="59">
        <v>1</v>
      </c>
      <c r="N118" s="60" t="s">
        <v>185</v>
      </c>
      <c r="O118" s="61">
        <v>0</v>
      </c>
      <c r="P118" s="53"/>
      <c r="Q118" s="54"/>
      <c r="R118" s="56"/>
      <c r="S118" s="56"/>
      <c r="T118" s="56"/>
      <c r="U118" s="56"/>
      <c r="V118" s="56"/>
      <c r="W118" s="56"/>
      <c r="X118" s="62">
        <f>X119</f>
        <v>100</v>
      </c>
      <c r="Y118" s="62">
        <f>Y119</f>
        <v>100</v>
      </c>
      <c r="Z118" s="62">
        <f>Z119</f>
        <v>100</v>
      </c>
    </row>
    <row r="119" spans="1:26" ht="16.5" customHeight="1">
      <c r="A119" s="70"/>
      <c r="B119" s="66"/>
      <c r="C119" s="67"/>
      <c r="D119" s="69"/>
      <c r="E119" s="69"/>
      <c r="F119" s="198"/>
      <c r="G119" s="289" t="s">
        <v>179</v>
      </c>
      <c r="H119" s="289"/>
      <c r="I119" s="290"/>
      <c r="J119" s="48">
        <v>121</v>
      </c>
      <c r="K119" s="49">
        <v>503</v>
      </c>
      <c r="L119" s="59">
        <v>10</v>
      </c>
      <c r="M119" s="59">
        <v>1</v>
      </c>
      <c r="N119" s="65">
        <v>5240500000</v>
      </c>
      <c r="O119" s="61">
        <v>0</v>
      </c>
      <c r="P119" s="53"/>
      <c r="Q119" s="54">
        <v>0</v>
      </c>
      <c r="R119" s="335"/>
      <c r="S119" s="335"/>
      <c r="T119" s="335"/>
      <c r="U119" s="335"/>
      <c r="V119" s="56">
        <v>0</v>
      </c>
      <c r="W119" s="56">
        <v>0</v>
      </c>
      <c r="X119" s="62">
        <f t="shared" ref="X119:Z121" si="13">X120</f>
        <v>100</v>
      </c>
      <c r="Y119" s="62">
        <f t="shared" si="13"/>
        <v>100</v>
      </c>
      <c r="Z119" s="62">
        <f t="shared" si="13"/>
        <v>100</v>
      </c>
    </row>
    <row r="120" spans="1:26" ht="16.5" customHeight="1">
      <c r="A120" s="70"/>
      <c r="B120" s="66"/>
      <c r="C120" s="67"/>
      <c r="D120" s="69"/>
      <c r="E120" s="69"/>
      <c r="F120" s="198"/>
      <c r="G120" s="289" t="s">
        <v>141</v>
      </c>
      <c r="H120" s="289"/>
      <c r="I120" s="290"/>
      <c r="J120" s="48">
        <v>121</v>
      </c>
      <c r="K120" s="49">
        <v>503</v>
      </c>
      <c r="L120" s="59">
        <v>10</v>
      </c>
      <c r="M120" s="59">
        <v>1</v>
      </c>
      <c r="N120" s="65">
        <v>5240525050</v>
      </c>
      <c r="O120" s="61">
        <v>0</v>
      </c>
      <c r="P120" s="53"/>
      <c r="Q120" s="54">
        <v>0</v>
      </c>
      <c r="R120" s="335"/>
      <c r="S120" s="335"/>
      <c r="T120" s="335"/>
      <c r="U120" s="335"/>
      <c r="V120" s="56">
        <v>0</v>
      </c>
      <c r="W120" s="56">
        <v>0</v>
      </c>
      <c r="X120" s="62">
        <f>X121</f>
        <v>100</v>
      </c>
      <c r="Y120" s="62">
        <f t="shared" si="13"/>
        <v>100</v>
      </c>
      <c r="Z120" s="62">
        <f t="shared" si="13"/>
        <v>100</v>
      </c>
    </row>
    <row r="121" spans="1:26" ht="16.5" customHeight="1">
      <c r="A121" s="70"/>
      <c r="B121" s="66"/>
      <c r="C121" s="67"/>
      <c r="D121" s="69"/>
      <c r="E121" s="69"/>
      <c r="F121" s="198"/>
      <c r="G121" s="289" t="s">
        <v>140</v>
      </c>
      <c r="H121" s="289"/>
      <c r="I121" s="290"/>
      <c r="J121" s="48">
        <v>121</v>
      </c>
      <c r="K121" s="49">
        <v>503</v>
      </c>
      <c r="L121" s="59">
        <v>10</v>
      </c>
      <c r="M121" s="59">
        <v>1</v>
      </c>
      <c r="N121" s="65">
        <v>5240525050</v>
      </c>
      <c r="O121" s="61">
        <v>310</v>
      </c>
      <c r="P121" s="53"/>
      <c r="Q121" s="54">
        <v>10000</v>
      </c>
      <c r="R121" s="335"/>
      <c r="S121" s="335"/>
      <c r="T121" s="335"/>
      <c r="U121" s="335"/>
      <c r="V121" s="56">
        <v>0</v>
      </c>
      <c r="W121" s="56">
        <v>0</v>
      </c>
      <c r="X121" s="62">
        <f>X122</f>
        <v>100</v>
      </c>
      <c r="Y121" s="62">
        <f t="shared" si="13"/>
        <v>100</v>
      </c>
      <c r="Z121" s="62">
        <f t="shared" si="13"/>
        <v>100</v>
      </c>
    </row>
    <row r="122" spans="1:26" ht="16.5" customHeight="1">
      <c r="A122" s="70"/>
      <c r="B122" s="66"/>
      <c r="C122" s="67"/>
      <c r="D122" s="69"/>
      <c r="E122" s="69"/>
      <c r="F122" s="198"/>
      <c r="G122" s="289" t="s">
        <v>191</v>
      </c>
      <c r="H122" s="289"/>
      <c r="I122" s="290"/>
      <c r="J122" s="48">
        <v>121</v>
      </c>
      <c r="K122" s="49">
        <v>503</v>
      </c>
      <c r="L122" s="59">
        <v>10</v>
      </c>
      <c r="M122" s="59">
        <v>1</v>
      </c>
      <c r="N122" s="65">
        <v>5240525050</v>
      </c>
      <c r="O122" s="61">
        <v>312</v>
      </c>
      <c r="P122" s="53"/>
      <c r="Q122" s="54">
        <v>10000</v>
      </c>
      <c r="R122" s="335"/>
      <c r="S122" s="335"/>
      <c r="T122" s="335"/>
      <c r="U122" s="335"/>
      <c r="V122" s="56">
        <v>0</v>
      </c>
      <c r="W122" s="56">
        <v>0</v>
      </c>
      <c r="X122" s="62">
        <v>100</v>
      </c>
      <c r="Y122" s="62">
        <v>100</v>
      </c>
      <c r="Z122" s="62">
        <v>100</v>
      </c>
    </row>
    <row r="123" spans="1:26" ht="19.5" customHeight="1">
      <c r="A123" s="71"/>
      <c r="B123" s="71"/>
      <c r="C123" s="71"/>
      <c r="D123" s="71"/>
      <c r="E123" s="71"/>
      <c r="F123" s="332" t="s">
        <v>126</v>
      </c>
      <c r="G123" s="332"/>
      <c r="H123" s="332"/>
      <c r="I123" s="332"/>
      <c r="J123" s="237" t="s">
        <v>136</v>
      </c>
      <c r="K123" s="238"/>
      <c r="L123" s="237" t="s">
        <v>136</v>
      </c>
      <c r="M123" s="237" t="s">
        <v>136</v>
      </c>
      <c r="N123" s="237" t="s">
        <v>136</v>
      </c>
      <c r="O123" s="237" t="s">
        <v>136</v>
      </c>
      <c r="P123" s="72"/>
      <c r="Q123" s="73">
        <v>10000</v>
      </c>
      <c r="R123" s="55"/>
      <c r="S123" s="55"/>
      <c r="T123" s="55"/>
      <c r="U123" s="55"/>
      <c r="V123" s="55">
        <v>0</v>
      </c>
      <c r="W123" s="55">
        <v>0</v>
      </c>
      <c r="X123" s="91">
        <f>X11</f>
        <v>4508100</v>
      </c>
      <c r="Y123" s="74">
        <f>Y10+Y11</f>
        <v>3760100</v>
      </c>
      <c r="Z123" s="74">
        <f>Z10+Z11</f>
        <v>3859300</v>
      </c>
    </row>
    <row r="126" spans="1:26">
      <c r="M126" s="75" t="s">
        <v>128</v>
      </c>
    </row>
  </sheetData>
  <mergeCells count="149">
    <mergeCell ref="C23:I23"/>
    <mergeCell ref="G41:I41"/>
    <mergeCell ref="G46:I46"/>
    <mergeCell ref="G47:I47"/>
    <mergeCell ref="R32:U32"/>
    <mergeCell ref="F38:I38"/>
    <mergeCell ref="R25:U25"/>
    <mergeCell ref="R26:U26"/>
    <mergeCell ref="R31:U31"/>
    <mergeCell ref="R38:U38"/>
    <mergeCell ref="A73:I73"/>
    <mergeCell ref="G94:I94"/>
    <mergeCell ref="A52:I52"/>
    <mergeCell ref="R44:U44"/>
    <mergeCell ref="R57:U57"/>
    <mergeCell ref="E58:I58"/>
    <mergeCell ref="R63:U63"/>
    <mergeCell ref="D66:I66"/>
    <mergeCell ref="R64:U64"/>
    <mergeCell ref="A10:I10"/>
    <mergeCell ref="D74:I74"/>
    <mergeCell ref="F18:I18"/>
    <mergeCell ref="C21:I21"/>
    <mergeCell ref="F26:I26"/>
    <mergeCell ref="F31:I31"/>
    <mergeCell ref="F44:I44"/>
    <mergeCell ref="A12:I12"/>
    <mergeCell ref="C24:I24"/>
    <mergeCell ref="E25:I25"/>
    <mergeCell ref="R17:U17"/>
    <mergeCell ref="R21:U21"/>
    <mergeCell ref="A22:I22"/>
    <mergeCell ref="C53:I53"/>
    <mergeCell ref="R22:U22"/>
    <mergeCell ref="F32:I32"/>
    <mergeCell ref="R18:U18"/>
    <mergeCell ref="E17:I17"/>
    <mergeCell ref="R24:U24"/>
    <mergeCell ref="R52:U52"/>
    <mergeCell ref="R12:U12"/>
    <mergeCell ref="R13:U13"/>
    <mergeCell ref="R14:U14"/>
    <mergeCell ref="R16:U16"/>
    <mergeCell ref="G15:I15"/>
    <mergeCell ref="C16:I16"/>
    <mergeCell ref="C13:I13"/>
    <mergeCell ref="A14:I14"/>
    <mergeCell ref="D56:I56"/>
    <mergeCell ref="R53:U53"/>
    <mergeCell ref="F61:I61"/>
    <mergeCell ref="R61:U61"/>
    <mergeCell ref="D55:I55"/>
    <mergeCell ref="F62:I62"/>
    <mergeCell ref="F60:I60"/>
    <mergeCell ref="R62:U62"/>
    <mergeCell ref="A54:I54"/>
    <mergeCell ref="E57:I57"/>
    <mergeCell ref="R54:U54"/>
    <mergeCell ref="R67:U67"/>
    <mergeCell ref="R68:U68"/>
    <mergeCell ref="R65:U65"/>
    <mergeCell ref="A63:I63"/>
    <mergeCell ref="R56:U56"/>
    <mergeCell ref="R58:U58"/>
    <mergeCell ref="R69:U69"/>
    <mergeCell ref="D67:I67"/>
    <mergeCell ref="E68:I68"/>
    <mergeCell ref="F69:I69"/>
    <mergeCell ref="D89:I89"/>
    <mergeCell ref="R70:U70"/>
    <mergeCell ref="R71:U71"/>
    <mergeCell ref="F79:I79"/>
    <mergeCell ref="R79:U79"/>
    <mergeCell ref="F77:I77"/>
    <mergeCell ref="R90:U90"/>
    <mergeCell ref="F70:I70"/>
    <mergeCell ref="A88:I88"/>
    <mergeCell ref="R77:U77"/>
    <mergeCell ref="C72:I72"/>
    <mergeCell ref="R72:U72"/>
    <mergeCell ref="C71:I71"/>
    <mergeCell ref="R73:U73"/>
    <mergeCell ref="R75:U75"/>
    <mergeCell ref="R76:U76"/>
    <mergeCell ref="R78:U78"/>
    <mergeCell ref="D75:I75"/>
    <mergeCell ref="E76:I76"/>
    <mergeCell ref="F78:I78"/>
    <mergeCell ref="R80:U80"/>
    <mergeCell ref="R87:U87"/>
    <mergeCell ref="R88:U88"/>
    <mergeCell ref="A80:I80"/>
    <mergeCell ref="C87:I87"/>
    <mergeCell ref="F111:I111"/>
    <mergeCell ref="R91:U91"/>
    <mergeCell ref="R92:U92"/>
    <mergeCell ref="D90:I90"/>
    <mergeCell ref="E91:I91"/>
    <mergeCell ref="R111:U111"/>
    <mergeCell ref="G95:I95"/>
    <mergeCell ref="G117:I117"/>
    <mergeCell ref="R115:U115"/>
    <mergeCell ref="R116:U116"/>
    <mergeCell ref="G98:I98"/>
    <mergeCell ref="G97:I97"/>
    <mergeCell ref="G96:I96"/>
    <mergeCell ref="G99:I99"/>
    <mergeCell ref="G100:I100"/>
    <mergeCell ref="G101:I101"/>
    <mergeCell ref="G118:I118"/>
    <mergeCell ref="R102:U102"/>
    <mergeCell ref="F108:I108"/>
    <mergeCell ref="R102:U102"/>
    <mergeCell ref="F108:I108"/>
    <mergeCell ref="D105:I105"/>
    <mergeCell ref="R106:U106"/>
    <mergeCell ref="R104:U104"/>
    <mergeCell ref="F112:I112"/>
    <mergeCell ref="R103:U103"/>
    <mergeCell ref="R121:U121"/>
    <mergeCell ref="R120:U120"/>
    <mergeCell ref="G120:I120"/>
    <mergeCell ref="R112:U112"/>
    <mergeCell ref="F107:I107"/>
    <mergeCell ref="R107:U107"/>
    <mergeCell ref="R117:U117"/>
    <mergeCell ref="R119:U119"/>
    <mergeCell ref="G116:I116"/>
    <mergeCell ref="G119:I119"/>
    <mergeCell ref="A6:Z6"/>
    <mergeCell ref="A7:X7"/>
    <mergeCell ref="A9:I9"/>
    <mergeCell ref="A11:I11"/>
    <mergeCell ref="R11:U11"/>
    <mergeCell ref="D106:I106"/>
    <mergeCell ref="F92:I92"/>
    <mergeCell ref="A102:I102"/>
    <mergeCell ref="C103:I103"/>
    <mergeCell ref="A104:I104"/>
    <mergeCell ref="F123:I123"/>
    <mergeCell ref="F59:I59"/>
    <mergeCell ref="R60:U60"/>
    <mergeCell ref="C64:I64"/>
    <mergeCell ref="A65:I65"/>
    <mergeCell ref="R108:U108"/>
    <mergeCell ref="R122:U122"/>
    <mergeCell ref="G115:I115"/>
    <mergeCell ref="G121:I121"/>
    <mergeCell ref="G122:I122"/>
  </mergeCells>
  <pageMargins left="0.5" right="0.37" top="0.41" bottom="0.44" header="0.31496062992125984" footer="0.31496062992125984"/>
  <pageSetup paperSize="9" scale="6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1</vt:lpstr>
      <vt:lpstr>Приложение 2 доходы</vt:lpstr>
      <vt:lpstr>Приложение 3</vt:lpstr>
      <vt:lpstr>Приложение 4</vt:lpstr>
      <vt:lpstr>Приложение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2023-11-26T06:22:15Z</cp:lastPrinted>
  <dcterms:created xsi:type="dcterms:W3CDTF">2009-11-09T07:06:48Z</dcterms:created>
  <dcterms:modified xsi:type="dcterms:W3CDTF">2024-01-15T04:05:30Z</dcterms:modified>
</cp:coreProperties>
</file>